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PROD65-FS3\Common\Common\PVT_SAN\Templates &amp; Examples\Tech Eval\"/>
    </mc:Choice>
  </mc:AlternateContent>
  <xr:revisionPtr revIDLastSave="0" documentId="13_ncr:1_{0CBF67B4-1C77-4B18-B2F4-A825C9C46F66}" xr6:coauthVersionLast="45" xr6:coauthVersionMax="45" xr10:uidLastSave="{00000000-0000-0000-0000-000000000000}"/>
  <bookViews>
    <workbookView xWindow="28680" yWindow="-16290" windowWidth="29040" windowHeight="15840"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minus FFRDC" sheetId="19" r:id="rId12"/>
    <sheet name="SF-424A Cost Categories" sheetId="13" r:id="rId13"/>
    <sheet name="Alternate Budget Views" sheetId="20" state="hidden"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Contractual'!$B$1:$G$38</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Share'!$A$1:$H$37</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Contractual'!$B$1:$G$38</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Share'!$A$1:$H$37</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Contractual'!$B$1:$G$38</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Share'!$A$1:$H$37</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Contractual'!$B$1:$G$38</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Share'!$A$1:$H$37</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Contractual'!$B$1:$G$38</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Share'!$A$1:$H$37</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6" l="1"/>
  <c r="L17" i="20" l="1"/>
  <c r="C9" i="20" l="1"/>
  <c r="D9" i="20"/>
  <c r="B9" i="20" s="1"/>
  <c r="F9" i="20"/>
  <c r="G9" i="20"/>
  <c r="E9" i="20" s="1"/>
  <c r="I9" i="20"/>
  <c r="J9" i="20"/>
  <c r="H9" i="20" s="1"/>
  <c r="L9" i="20"/>
  <c r="M9" i="20"/>
  <c r="K9" i="20" s="1"/>
  <c r="C10" i="20"/>
  <c r="F10" i="20"/>
  <c r="G10" i="20"/>
  <c r="E10" i="20" s="1"/>
  <c r="I10" i="20"/>
  <c r="J10" i="20"/>
  <c r="H10" i="20" s="1"/>
  <c r="L10" i="20"/>
  <c r="C11" i="20"/>
  <c r="D11" i="20"/>
  <c r="B11" i="20" s="1"/>
  <c r="F11" i="20"/>
  <c r="G11" i="20"/>
  <c r="E11" i="20" s="1"/>
  <c r="I11" i="20"/>
  <c r="H11" i="20" s="1"/>
  <c r="J11" i="20"/>
  <c r="L11" i="20"/>
  <c r="M11" i="20"/>
  <c r="K11" i="20" s="1"/>
  <c r="C12" i="20"/>
  <c r="C17" i="20" s="1"/>
  <c r="C19" i="20" s="1"/>
  <c r="D12" i="20"/>
  <c r="B12" i="20" s="1"/>
  <c r="E12" i="20"/>
  <c r="F12" i="20"/>
  <c r="G12" i="20"/>
  <c r="I12" i="20"/>
  <c r="J12" i="20"/>
  <c r="H12" i="20" s="1"/>
  <c r="L12" i="20"/>
  <c r="M12" i="20"/>
  <c r="K12" i="20" s="1"/>
  <c r="C13" i="20"/>
  <c r="F13" i="20"/>
  <c r="I13" i="20"/>
  <c r="L13" i="20"/>
  <c r="C14" i="20"/>
  <c r="D14" i="20"/>
  <c r="B14" i="20" s="1"/>
  <c r="E14" i="20"/>
  <c r="F14" i="20"/>
  <c r="G14" i="20"/>
  <c r="I14" i="20"/>
  <c r="J14" i="20"/>
  <c r="H14" i="20" s="1"/>
  <c r="L14" i="20"/>
  <c r="M14" i="20"/>
  <c r="K14" i="20" s="1"/>
  <c r="C15" i="20"/>
  <c r="D15" i="20"/>
  <c r="B15" i="20" s="1"/>
  <c r="F15" i="20"/>
  <c r="G15" i="20"/>
  <c r="E15" i="20" s="1"/>
  <c r="I15" i="20"/>
  <c r="H15" i="20" s="1"/>
  <c r="J15" i="20"/>
  <c r="L15" i="20"/>
  <c r="M15" i="20"/>
  <c r="K15" i="20" s="1"/>
  <c r="C16" i="20"/>
  <c r="D16" i="20"/>
  <c r="B16" i="20" s="1"/>
  <c r="E16" i="20"/>
  <c r="F16" i="20"/>
  <c r="G16" i="20"/>
  <c r="I16" i="20"/>
  <c r="J16" i="20"/>
  <c r="H16" i="20" s="1"/>
  <c r="L16" i="20"/>
  <c r="M16" i="20"/>
  <c r="K16" i="20" s="1"/>
  <c r="F17" i="20"/>
  <c r="I17" i="20"/>
  <c r="C18" i="20"/>
  <c r="D18" i="20"/>
  <c r="B18" i="20" s="1"/>
  <c r="E18" i="20"/>
  <c r="F18" i="20"/>
  <c r="G18" i="20"/>
  <c r="I18" i="20"/>
  <c r="J18" i="20"/>
  <c r="H18" i="20" s="1"/>
  <c r="L18" i="20"/>
  <c r="M18" i="20"/>
  <c r="K18" i="20" s="1"/>
  <c r="F19" i="20"/>
  <c r="I19" i="20"/>
  <c r="K10" i="4"/>
  <c r="E28" i="2"/>
  <c r="L19" i="20" l="1"/>
  <c r="Z71" i="20"/>
  <c r="X71" i="20" s="1"/>
  <c r="Z72" i="20"/>
  <c r="X72" i="20" s="1"/>
  <c r="Z73" i="20"/>
  <c r="X73" i="20" s="1"/>
  <c r="Z74" i="20"/>
  <c r="X74" i="20" s="1"/>
  <c r="Z75" i="20"/>
  <c r="X75" i="20" s="1"/>
  <c r="Z76" i="20"/>
  <c r="X76" i="20" s="1"/>
  <c r="W71" i="20"/>
  <c r="U71" i="20" s="1"/>
  <c r="W72" i="20"/>
  <c r="U72" i="20" s="1"/>
  <c r="W73" i="20"/>
  <c r="U73" i="20" s="1"/>
  <c r="W74" i="20"/>
  <c r="U74" i="20" s="1"/>
  <c r="W75" i="20"/>
  <c r="U75" i="20" s="1"/>
  <c r="W76" i="20"/>
  <c r="U76" i="20" s="1"/>
  <c r="T71" i="20"/>
  <c r="R71" i="20" s="1"/>
  <c r="T72" i="20"/>
  <c r="R72" i="20" s="1"/>
  <c r="T73" i="20"/>
  <c r="R73" i="20" s="1"/>
  <c r="T74" i="20"/>
  <c r="R74" i="20" s="1"/>
  <c r="T75" i="20"/>
  <c r="R75" i="20" s="1"/>
  <c r="T76" i="20"/>
  <c r="R76" i="20" s="1"/>
  <c r="Q71" i="20"/>
  <c r="O71" i="20" s="1"/>
  <c r="Q72" i="20"/>
  <c r="O72" i="20" s="1"/>
  <c r="Q73" i="20"/>
  <c r="O73" i="20" s="1"/>
  <c r="Q74" i="20"/>
  <c r="O74" i="20" s="1"/>
  <c r="Q75" i="20"/>
  <c r="O75" i="20" s="1"/>
  <c r="Q76" i="20"/>
  <c r="O76" i="20" s="1"/>
  <c r="N71" i="20"/>
  <c r="N72" i="20"/>
  <c r="N73" i="20"/>
  <c r="N74" i="20"/>
  <c r="N75" i="20"/>
  <c r="N76" i="20"/>
  <c r="G12" i="7"/>
  <c r="G11" i="7"/>
  <c r="G10" i="7"/>
  <c r="G9" i="7"/>
  <c r="C28" i="20"/>
  <c r="B28" i="20"/>
  <c r="Y77" i="20"/>
  <c r="V77" i="20"/>
  <c r="S77" i="20"/>
  <c r="P77" i="20"/>
  <c r="W68" i="20"/>
  <c r="U68" i="20" s="1"/>
  <c r="W69" i="20"/>
  <c r="U69" i="20" s="1"/>
  <c r="W70" i="20"/>
  <c r="U70" i="20" s="1"/>
  <c r="T68" i="20"/>
  <c r="R68" i="20" s="1"/>
  <c r="T69" i="20"/>
  <c r="R69" i="20" s="1"/>
  <c r="T70" i="20"/>
  <c r="R70" i="20" s="1"/>
  <c r="Q68" i="20"/>
  <c r="O68" i="20" s="1"/>
  <c r="Q69" i="20"/>
  <c r="O69" i="20" s="1"/>
  <c r="Q70" i="20"/>
  <c r="O70" i="20" s="1"/>
  <c r="W67" i="20"/>
  <c r="U67" i="20" s="1"/>
  <c r="T67" i="20"/>
  <c r="R67" i="20" s="1"/>
  <c r="Q67" i="20"/>
  <c r="O67" i="20" s="1"/>
  <c r="K11" i="2" l="1"/>
  <c r="E14" i="2"/>
  <c r="Q88" i="20" l="1"/>
  <c r="P88" i="20"/>
  <c r="O88" i="20"/>
  <c r="N88" i="20"/>
  <c r="N97" i="20"/>
  <c r="N96" i="20"/>
  <c r="N95" i="20"/>
  <c r="N94" i="20"/>
  <c r="N87" i="20"/>
  <c r="N86" i="20"/>
  <c r="N85" i="20"/>
  <c r="N84" i="20"/>
  <c r="N83" i="20"/>
  <c r="N82" i="20"/>
  <c r="N70" i="20"/>
  <c r="N69" i="20"/>
  <c r="N68" i="20"/>
  <c r="N67" i="20"/>
  <c r="R88" i="20" l="1"/>
  <c r="Q87" i="20"/>
  <c r="P87" i="20"/>
  <c r="O87" i="20"/>
  <c r="Q86" i="20"/>
  <c r="P86" i="20"/>
  <c r="O86" i="20"/>
  <c r="R86" i="20" s="1"/>
  <c r="Q85" i="20"/>
  <c r="P85" i="20"/>
  <c r="O85" i="20"/>
  <c r="Q84" i="20"/>
  <c r="P84" i="20"/>
  <c r="O84" i="20"/>
  <c r="Q83" i="20"/>
  <c r="P83" i="20"/>
  <c r="O83" i="20"/>
  <c r="Q97" i="20"/>
  <c r="P97" i="20"/>
  <c r="O97" i="20"/>
  <c r="Q96" i="20"/>
  <c r="P96" i="20"/>
  <c r="O96" i="20"/>
  <c r="Q95" i="20"/>
  <c r="P95" i="20"/>
  <c r="O95" i="20"/>
  <c r="Q94" i="20"/>
  <c r="P94" i="20"/>
  <c r="O94" i="20"/>
  <c r="Q82" i="20"/>
  <c r="P82" i="20"/>
  <c r="O82" i="20"/>
  <c r="G33" i="7"/>
  <c r="R96" i="20" s="1"/>
  <c r="G32" i="7"/>
  <c r="R95" i="20" s="1"/>
  <c r="R97" i="20"/>
  <c r="G23" i="7"/>
  <c r="G22" i="7"/>
  <c r="R87" i="20" l="1"/>
  <c r="O98" i="20"/>
  <c r="P98" i="20"/>
  <c r="Q98" i="20"/>
  <c r="R84" i="20"/>
  <c r="P89" i="20"/>
  <c r="O89" i="20"/>
  <c r="Q89" i="20"/>
  <c r="R85" i="20"/>
  <c r="R83" i="20"/>
  <c r="C1" i="13"/>
  <c r="F1" i="13"/>
  <c r="D60" i="20" l="1"/>
  <c r="D59" i="20"/>
  <c r="D58" i="20"/>
  <c r="D57" i="20"/>
  <c r="D56" i="20"/>
  <c r="D55" i="20"/>
  <c r="D54" i="20"/>
  <c r="D53" i="20"/>
  <c r="D52" i="20"/>
  <c r="D51" i="20"/>
  <c r="D50" i="20"/>
  <c r="D49" i="20"/>
  <c r="D48" i="20"/>
  <c r="D47" i="20"/>
  <c r="D46" i="20"/>
  <c r="D45" i="20"/>
  <c r="H25" i="11" l="1"/>
  <c r="H24" i="11"/>
  <c r="H23" i="11"/>
  <c r="H22" i="11"/>
  <c r="D28" i="7" l="1"/>
  <c r="E28" i="7"/>
  <c r="F28" i="7"/>
  <c r="E10" i="2"/>
  <c r="E11" i="2"/>
  <c r="E12" i="2"/>
  <c r="E13" i="2"/>
  <c r="H13" i="11" l="1"/>
  <c r="E32" i="11"/>
  <c r="E33" i="11" s="1"/>
  <c r="F32" i="11"/>
  <c r="F33" i="11" s="1"/>
  <c r="G32" i="11"/>
  <c r="G33" i="11" s="1"/>
  <c r="G16" i="11"/>
  <c r="F16" i="11"/>
  <c r="E16" i="11"/>
  <c r="H19" i="11"/>
  <c r="H20" i="11"/>
  <c r="H21" i="11"/>
  <c r="H26" i="11"/>
  <c r="H27" i="11"/>
  <c r="H30" i="11"/>
  <c r="H18" i="11"/>
  <c r="H15" i="11"/>
  <c r="H14" i="11"/>
  <c r="G34" i="11" l="1"/>
  <c r="D14" i="1" s="1"/>
  <c r="E34" i="11"/>
  <c r="D12" i="1" s="1"/>
  <c r="D35" i="20" s="1"/>
  <c r="F34" i="11"/>
  <c r="D13" i="1" s="1"/>
  <c r="D36" i="20" s="1"/>
  <c r="H28" i="19"/>
  <c r="F1" i="19"/>
  <c r="C1" i="19"/>
  <c r="H28" i="13"/>
  <c r="H31" i="11"/>
  <c r="H29" i="11"/>
  <c r="H28" i="11"/>
  <c r="H12" i="11"/>
  <c r="H11" i="11"/>
  <c r="H10" i="11"/>
  <c r="H9" i="11"/>
  <c r="H8" i="11"/>
  <c r="H7" i="11"/>
  <c r="D16" i="10"/>
  <c r="D31" i="1" s="1"/>
  <c r="C16" i="10"/>
  <c r="C31" i="1" s="1"/>
  <c r="B16" i="10"/>
  <c r="B31" i="1" s="1"/>
  <c r="E15" i="10"/>
  <c r="E14" i="10"/>
  <c r="E13" i="10"/>
  <c r="E12" i="10"/>
  <c r="C30" i="9"/>
  <c r="D29" i="1" s="1"/>
  <c r="C22" i="9"/>
  <c r="C29" i="1" s="1"/>
  <c r="C14" i="9"/>
  <c r="B29" i="1" s="1"/>
  <c r="C29" i="8"/>
  <c r="D28" i="1" s="1"/>
  <c r="C22" i="8"/>
  <c r="C28" i="1" s="1"/>
  <c r="C15" i="8"/>
  <c r="F35" i="7"/>
  <c r="D26" i="1" s="1"/>
  <c r="E35" i="7"/>
  <c r="C26" i="1" s="1"/>
  <c r="D35" i="7"/>
  <c r="G34" i="7"/>
  <c r="G31" i="7"/>
  <c r="R94" i="20" s="1"/>
  <c r="D25" i="1"/>
  <c r="B25" i="1"/>
  <c r="G27" i="7"/>
  <c r="G26" i="7"/>
  <c r="G25" i="7"/>
  <c r="G24" i="7"/>
  <c r="G21" i="7"/>
  <c r="R82" i="20" s="1"/>
  <c r="G20" i="7"/>
  <c r="F17" i="7"/>
  <c r="E17" i="7"/>
  <c r="D17" i="7"/>
  <c r="G16" i="7"/>
  <c r="G15" i="7"/>
  <c r="G14" i="7"/>
  <c r="Z70" i="20" s="1"/>
  <c r="X70" i="20" s="1"/>
  <c r="G13" i="7"/>
  <c r="Z69" i="20" s="1"/>
  <c r="X69" i="20" s="1"/>
  <c r="G8" i="7"/>
  <c r="Z68" i="20" s="1"/>
  <c r="X68" i="20" s="1"/>
  <c r="G7" i="7"/>
  <c r="Z67" i="20" s="1"/>
  <c r="X67" i="20" s="1"/>
  <c r="G6" i="7"/>
  <c r="E35" i="6"/>
  <c r="E34" i="6"/>
  <c r="E33" i="6"/>
  <c r="E32" i="6"/>
  <c r="E31" i="6"/>
  <c r="E30" i="6"/>
  <c r="E29" i="6"/>
  <c r="E28" i="6"/>
  <c r="E25" i="6"/>
  <c r="E24" i="6"/>
  <c r="E23" i="6"/>
  <c r="E22" i="6"/>
  <c r="E21" i="6"/>
  <c r="E20" i="6"/>
  <c r="E19" i="6"/>
  <c r="E18" i="6"/>
  <c r="E15" i="6"/>
  <c r="E14" i="6"/>
  <c r="E13" i="6"/>
  <c r="E12" i="6"/>
  <c r="E10" i="6"/>
  <c r="E9" i="6"/>
  <c r="E8" i="6"/>
  <c r="E29" i="5"/>
  <c r="E28" i="5"/>
  <c r="E27" i="5"/>
  <c r="E26" i="5"/>
  <c r="E25" i="5"/>
  <c r="E24" i="5"/>
  <c r="E21" i="5"/>
  <c r="E20" i="5"/>
  <c r="E19" i="5"/>
  <c r="E18" i="5"/>
  <c r="E17" i="5"/>
  <c r="E16" i="5"/>
  <c r="E13" i="5"/>
  <c r="E12" i="5"/>
  <c r="E11" i="5"/>
  <c r="E10" i="5"/>
  <c r="E9" i="5"/>
  <c r="E8" i="5"/>
  <c r="E7" i="5"/>
  <c r="K29" i="4"/>
  <c r="K27" i="4"/>
  <c r="K26" i="4"/>
  <c r="K25" i="4"/>
  <c r="K24" i="4"/>
  <c r="K21" i="4"/>
  <c r="K19" i="4"/>
  <c r="K18" i="4"/>
  <c r="K17" i="4"/>
  <c r="K16" i="4"/>
  <c r="K13" i="4"/>
  <c r="K11" i="4"/>
  <c r="K9" i="4"/>
  <c r="K8" i="4"/>
  <c r="K7" i="4"/>
  <c r="H13" i="3"/>
  <c r="E13" i="3"/>
  <c r="B13" i="3"/>
  <c r="J12" i="3"/>
  <c r="G12" i="3"/>
  <c r="D12" i="3"/>
  <c r="J11" i="3"/>
  <c r="G11" i="3"/>
  <c r="D11" i="3"/>
  <c r="J10" i="3"/>
  <c r="G10" i="3"/>
  <c r="D10" i="3"/>
  <c r="J9" i="3"/>
  <c r="G9" i="3"/>
  <c r="D9" i="3"/>
  <c r="J8" i="3"/>
  <c r="G8" i="3"/>
  <c r="D8" i="3"/>
  <c r="J7" i="3"/>
  <c r="G7" i="3"/>
  <c r="D7" i="3"/>
  <c r="L34" i="2"/>
  <c r="I34" i="2"/>
  <c r="F34" i="2"/>
  <c r="C34" i="2"/>
  <c r="L33" i="2"/>
  <c r="K33" i="2"/>
  <c r="H33" i="2"/>
  <c r="E33" i="2"/>
  <c r="L32" i="2"/>
  <c r="K32" i="2"/>
  <c r="H32" i="2"/>
  <c r="E32" i="2"/>
  <c r="L31" i="2"/>
  <c r="K31" i="2"/>
  <c r="H31" i="2"/>
  <c r="E31" i="2"/>
  <c r="L30" i="2"/>
  <c r="K30" i="2"/>
  <c r="H30" i="2"/>
  <c r="E30" i="2"/>
  <c r="L29" i="2"/>
  <c r="K29" i="2"/>
  <c r="H29" i="2"/>
  <c r="E29" i="2"/>
  <c r="L28" i="2"/>
  <c r="K28" i="2"/>
  <c r="H28" i="2"/>
  <c r="M28" i="2"/>
  <c r="L27" i="2"/>
  <c r="K27" i="2"/>
  <c r="H27" i="2"/>
  <c r="E27" i="2"/>
  <c r="L26" i="2"/>
  <c r="K26" i="2"/>
  <c r="H26" i="2"/>
  <c r="E26" i="2"/>
  <c r="M26" i="2" s="1"/>
  <c r="L25" i="2"/>
  <c r="K25" i="2"/>
  <c r="H25" i="2"/>
  <c r="E25" i="2"/>
  <c r="L24" i="2"/>
  <c r="K24" i="2"/>
  <c r="H24" i="2"/>
  <c r="E24" i="2"/>
  <c r="M24" i="2" s="1"/>
  <c r="L23" i="2"/>
  <c r="K23" i="2"/>
  <c r="H23" i="2"/>
  <c r="E23" i="2"/>
  <c r="L22" i="2"/>
  <c r="K22" i="2"/>
  <c r="H22" i="2"/>
  <c r="E22" i="2"/>
  <c r="L21" i="2"/>
  <c r="K21" i="2"/>
  <c r="H21" i="2"/>
  <c r="E21" i="2"/>
  <c r="L20" i="2"/>
  <c r="K20" i="2"/>
  <c r="H20" i="2"/>
  <c r="E20" i="2"/>
  <c r="L19" i="2"/>
  <c r="K19" i="2"/>
  <c r="H19" i="2"/>
  <c r="E19" i="2"/>
  <c r="L18" i="2"/>
  <c r="K18" i="2"/>
  <c r="H18" i="2"/>
  <c r="E18" i="2"/>
  <c r="L17" i="2"/>
  <c r="K17" i="2"/>
  <c r="H17" i="2"/>
  <c r="E17" i="2"/>
  <c r="L16" i="2"/>
  <c r="K16" i="2"/>
  <c r="H16" i="2"/>
  <c r="E16" i="2"/>
  <c r="L15" i="2"/>
  <c r="K15" i="2"/>
  <c r="H15" i="2"/>
  <c r="E15" i="2"/>
  <c r="L14" i="2"/>
  <c r="K14" i="2"/>
  <c r="H14" i="2"/>
  <c r="L13" i="2"/>
  <c r="K13" i="2"/>
  <c r="H13" i="2"/>
  <c r="L12" i="2"/>
  <c r="K12" i="2"/>
  <c r="H12" i="2"/>
  <c r="M12" i="2"/>
  <c r="L11" i="2"/>
  <c r="H11" i="2"/>
  <c r="L10" i="2"/>
  <c r="K10" i="2"/>
  <c r="H10" i="2"/>
  <c r="E34" i="2"/>
  <c r="B18" i="1" s="1"/>
  <c r="L9" i="2"/>
  <c r="K9" i="2"/>
  <c r="H9" i="2"/>
  <c r="E9" i="2"/>
  <c r="L8" i="2"/>
  <c r="K8" i="2"/>
  <c r="H8" i="2"/>
  <c r="E8" i="2"/>
  <c r="M8" i="2" s="1"/>
  <c r="B24" i="1" l="1"/>
  <c r="E24" i="1" s="1"/>
  <c r="Q77" i="20"/>
  <c r="O77" i="20" s="1"/>
  <c r="C24" i="1"/>
  <c r="T77" i="20"/>
  <c r="R77" i="20" s="1"/>
  <c r="D24" i="1"/>
  <c r="W77" i="20"/>
  <c r="U77" i="20" s="1"/>
  <c r="K9" i="3"/>
  <c r="E25" i="13"/>
  <c r="D25" i="13"/>
  <c r="F23" i="13"/>
  <c r="G35" i="7"/>
  <c r="R98" i="20" s="1"/>
  <c r="H32" i="11"/>
  <c r="H33" i="11" s="1"/>
  <c r="G10" i="13"/>
  <c r="D37" i="20"/>
  <c r="D23" i="19"/>
  <c r="H16" i="11"/>
  <c r="K10" i="3"/>
  <c r="D23" i="13"/>
  <c r="K7" i="3"/>
  <c r="K22" i="4"/>
  <c r="C20" i="1" s="1"/>
  <c r="G13" i="3"/>
  <c r="C19" i="1" s="1"/>
  <c r="B26" i="1"/>
  <c r="E26" i="1" s="1"/>
  <c r="E26" i="6"/>
  <c r="C22" i="1" s="1"/>
  <c r="G13" i="20" s="1"/>
  <c r="E13" i="20" s="1"/>
  <c r="E36" i="6"/>
  <c r="D22" i="1" s="1"/>
  <c r="J13" i="20" s="1"/>
  <c r="H13" i="20" s="1"/>
  <c r="C30" i="8"/>
  <c r="M18" i="2"/>
  <c r="M9" i="2"/>
  <c r="M11" i="2"/>
  <c r="M13" i="2"/>
  <c r="M21" i="2"/>
  <c r="M25" i="2"/>
  <c r="M27" i="2"/>
  <c r="M29" i="2"/>
  <c r="D27" i="1"/>
  <c r="E29" i="1"/>
  <c r="C52" i="20" s="1"/>
  <c r="E23" i="19"/>
  <c r="F25" i="13"/>
  <c r="H25" i="13" s="1"/>
  <c r="F25" i="19"/>
  <c r="G8" i="13"/>
  <c r="D15" i="1"/>
  <c r="G9" i="19"/>
  <c r="G9" i="13"/>
  <c r="M10" i="2"/>
  <c r="G10" i="19"/>
  <c r="M23" i="2"/>
  <c r="K30" i="4"/>
  <c r="D20" i="1" s="1"/>
  <c r="E22" i="5"/>
  <c r="C21" i="1" s="1"/>
  <c r="E19" i="13" s="1"/>
  <c r="G17" i="7"/>
  <c r="Z77" i="20" s="1"/>
  <c r="X77" i="20" s="1"/>
  <c r="E37" i="7"/>
  <c r="H34" i="2"/>
  <c r="C18" i="1" s="1"/>
  <c r="M14" i="2"/>
  <c r="M16" i="2"/>
  <c r="M17" i="2"/>
  <c r="M19" i="2"/>
  <c r="M30" i="2"/>
  <c r="M32" i="2"/>
  <c r="M33" i="2"/>
  <c r="D13" i="3"/>
  <c r="B19" i="1" s="1"/>
  <c r="D10" i="20" s="1"/>
  <c r="B10" i="20" s="1"/>
  <c r="K12" i="3"/>
  <c r="K14" i="4"/>
  <c r="B20" i="1" s="1"/>
  <c r="E16" i="6"/>
  <c r="B22" i="1" s="1"/>
  <c r="D13" i="20" s="1"/>
  <c r="B13" i="20" s="1"/>
  <c r="G28" i="7"/>
  <c r="R89" i="20" s="1"/>
  <c r="C31" i="9"/>
  <c r="K34" i="2"/>
  <c r="D18" i="1" s="1"/>
  <c r="M15" i="2"/>
  <c r="M20" i="2"/>
  <c r="M22" i="2"/>
  <c r="M31" i="2"/>
  <c r="J13" i="3"/>
  <c r="D19" i="1" s="1"/>
  <c r="K11" i="3"/>
  <c r="E14" i="5"/>
  <c r="B21" i="1" s="1"/>
  <c r="E30" i="5"/>
  <c r="D21" i="1" s="1"/>
  <c r="F37" i="7"/>
  <c r="E16" i="10"/>
  <c r="D16" i="13"/>
  <c r="D16" i="19"/>
  <c r="F22" i="19"/>
  <c r="F22" i="13"/>
  <c r="E22" i="19"/>
  <c r="E22" i="13"/>
  <c r="C25" i="1"/>
  <c r="E25" i="1" s="1"/>
  <c r="E31" i="1"/>
  <c r="D37" i="7"/>
  <c r="E23" i="13"/>
  <c r="F23" i="19"/>
  <c r="B28" i="1"/>
  <c r="D25" i="19"/>
  <c r="G8" i="19"/>
  <c r="E25" i="19"/>
  <c r="K8" i="3"/>
  <c r="H34" i="11" l="1"/>
  <c r="C54" i="20"/>
  <c r="G37" i="7"/>
  <c r="F19" i="13"/>
  <c r="F18" i="13"/>
  <c r="D38" i="20"/>
  <c r="C60" i="20"/>
  <c r="H23" i="19"/>
  <c r="F21" i="13"/>
  <c r="E20" i="19"/>
  <c r="E20" i="13"/>
  <c r="H23" i="13"/>
  <c r="B27" i="1"/>
  <c r="F21" i="19"/>
  <c r="D20" i="19"/>
  <c r="D20" i="13"/>
  <c r="E19" i="19"/>
  <c r="K31" i="4"/>
  <c r="E18" i="13"/>
  <c r="E18" i="19"/>
  <c r="F17" i="19"/>
  <c r="F17" i="13"/>
  <c r="E17" i="19"/>
  <c r="M34" i="2"/>
  <c r="E16" i="13"/>
  <c r="E17" i="13"/>
  <c r="E37" i="6"/>
  <c r="E22" i="1"/>
  <c r="E31" i="5"/>
  <c r="F18" i="19"/>
  <c r="F19" i="19"/>
  <c r="K13" i="3"/>
  <c r="E16" i="19"/>
  <c r="G12" i="19"/>
  <c r="G12" i="13"/>
  <c r="D30" i="1"/>
  <c r="J17" i="20" s="1"/>
  <c r="H17" i="20" s="1"/>
  <c r="F16" i="13"/>
  <c r="F16" i="19"/>
  <c r="C27" i="1"/>
  <c r="E18" i="1"/>
  <c r="H25" i="19"/>
  <c r="D18" i="19"/>
  <c r="E20" i="1"/>
  <c r="C47" i="20" s="1"/>
  <c r="D18" i="13"/>
  <c r="E19" i="1"/>
  <c r="D17" i="13"/>
  <c r="D17" i="19"/>
  <c r="D22" i="19"/>
  <c r="H22" i="19" s="1"/>
  <c r="D22" i="13"/>
  <c r="H22" i="13" s="1"/>
  <c r="E28" i="1"/>
  <c r="D19" i="19"/>
  <c r="E21" i="1"/>
  <c r="C48" i="20" s="1"/>
  <c r="D19" i="13"/>
  <c r="H19" i="13" s="1"/>
  <c r="F20" i="13"/>
  <c r="F20" i="19"/>
  <c r="H20" i="13" l="1"/>
  <c r="C49" i="20"/>
  <c r="M13" i="20"/>
  <c r="K13" i="20" s="1"/>
  <c r="C46" i="20"/>
  <c r="M10" i="20"/>
  <c r="K10" i="20" s="1"/>
  <c r="C51" i="20"/>
  <c r="H18" i="13"/>
  <c r="D21" i="13"/>
  <c r="D24" i="13" s="1"/>
  <c r="D26" i="13" s="1"/>
  <c r="B30" i="1"/>
  <c r="D21" i="19"/>
  <c r="D24" i="19" s="1"/>
  <c r="D26" i="19" s="1"/>
  <c r="H20" i="19"/>
  <c r="H18" i="19"/>
  <c r="E27" i="1"/>
  <c r="E30" i="1" s="1"/>
  <c r="M17" i="20" s="1"/>
  <c r="K17" i="20" s="1"/>
  <c r="H17" i="19"/>
  <c r="C45" i="20"/>
  <c r="H19" i="19"/>
  <c r="H17" i="13"/>
  <c r="D32" i="1"/>
  <c r="J19" i="20" s="1"/>
  <c r="H19" i="20" s="1"/>
  <c r="H16" i="13"/>
  <c r="H16" i="19"/>
  <c r="F24" i="19"/>
  <c r="F26" i="19" s="1"/>
  <c r="E21" i="13"/>
  <c r="E24" i="13" s="1"/>
  <c r="E26" i="13" s="1"/>
  <c r="E21" i="19"/>
  <c r="E24" i="19" s="1"/>
  <c r="E26" i="19" s="1"/>
  <c r="C30" i="1"/>
  <c r="G17" i="20" s="1"/>
  <c r="E17" i="20" s="1"/>
  <c r="F24" i="13"/>
  <c r="F26" i="13" s="1"/>
  <c r="B32" i="1" l="1"/>
  <c r="D19" i="20" s="1"/>
  <c r="B19" i="20" s="1"/>
  <c r="D17" i="20"/>
  <c r="B17" i="20" s="1"/>
  <c r="C50" i="20"/>
  <c r="C53" i="20"/>
  <c r="E14" i="1"/>
  <c r="C32" i="1"/>
  <c r="G19" i="20" s="1"/>
  <c r="E19" i="20" s="1"/>
  <c r="H21" i="19"/>
  <c r="H24" i="19" s="1"/>
  <c r="H26" i="19" s="1"/>
  <c r="E32" i="1"/>
  <c r="H21" i="13"/>
  <c r="H24" i="13" s="1"/>
  <c r="H26" i="13" s="1"/>
  <c r="E12" i="1" l="1"/>
  <c r="C55" i="20"/>
  <c r="E50" i="20" s="1"/>
  <c r="M19" i="20"/>
  <c r="K19" i="20" s="1"/>
  <c r="F37" i="20"/>
  <c r="C14" i="1"/>
  <c r="F14" i="1"/>
  <c r="D36" i="11"/>
  <c r="H36" i="11" s="1"/>
  <c r="F12" i="1"/>
  <c r="F35" i="20"/>
  <c r="C12" i="1"/>
  <c r="E13" i="1"/>
  <c r="E51" i="20" l="1"/>
  <c r="E45" i="20"/>
  <c r="E56" i="20"/>
  <c r="E48" i="20"/>
  <c r="E60" i="20"/>
  <c r="E52" i="20"/>
  <c r="E55" i="20"/>
  <c r="E47" i="20"/>
  <c r="E53" i="20"/>
  <c r="E46" i="20"/>
  <c r="E49" i="20"/>
  <c r="E54" i="20"/>
  <c r="E58" i="20"/>
  <c r="E35" i="20"/>
  <c r="E37" i="20"/>
  <c r="B37" i="20"/>
  <c r="C37" i="20" s="1"/>
  <c r="F10" i="13"/>
  <c r="H10" i="13" s="1"/>
  <c r="F10" i="19"/>
  <c r="H10" i="19" s="1"/>
  <c r="F36" i="20"/>
  <c r="C13" i="1"/>
  <c r="C15" i="1" s="1"/>
  <c r="F13" i="1"/>
  <c r="E15" i="1"/>
  <c r="F28" i="1" s="1"/>
  <c r="F8" i="13"/>
  <c r="H8" i="13" s="1"/>
  <c r="B35" i="20"/>
  <c r="C35" i="20" s="1"/>
  <c r="F8" i="19"/>
  <c r="H8" i="19" s="1"/>
  <c r="F26" i="1" l="1"/>
  <c r="F31" i="1"/>
  <c r="F29" i="1"/>
  <c r="F24" i="1"/>
  <c r="E36" i="20"/>
  <c r="B38" i="20"/>
  <c r="C57" i="20"/>
  <c r="E57" i="20" s="1"/>
  <c r="F25" i="1"/>
  <c r="F27" i="1"/>
  <c r="F21" i="1"/>
  <c r="F22" i="1"/>
  <c r="F19" i="1"/>
  <c r="F20" i="1"/>
  <c r="F15" i="1"/>
  <c r="F38" i="20"/>
  <c r="F18" i="1"/>
  <c r="F30" i="1"/>
  <c r="B36" i="20"/>
  <c r="C36" i="20" s="1"/>
  <c r="F9" i="13"/>
  <c r="H9" i="13" s="1"/>
  <c r="H12" i="13" s="1"/>
  <c r="F9" i="19"/>
  <c r="H9" i="19" s="1"/>
  <c r="H12" i="19" s="1"/>
  <c r="F32" i="1" l="1"/>
  <c r="C38" i="20"/>
  <c r="E38" i="20"/>
  <c r="C59" i="20"/>
  <c r="E59" i="20" s="1"/>
  <c r="F12" i="19"/>
  <c r="F12" i="13"/>
</calcChain>
</file>

<file path=xl/sharedStrings.xml><?xml version="1.0" encoding="utf-8"?>
<sst xmlns="http://schemas.openxmlformats.org/spreadsheetml/2006/main" count="526" uniqueCount="263">
  <si>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</si>
  <si>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</si>
  <si>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</si>
  <si>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</si>
  <si>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</si>
  <si>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</si>
  <si>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</si>
  <si>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</si>
  <si>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</si>
  <si>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</si>
  <si>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</si>
  <si>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</si>
  <si>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</si>
  <si>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</si>
  <si>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</si>
  <si>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</si>
  <si>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</si>
  <si>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</si>
  <si>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</si>
  <si>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</si>
  <si>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</si>
  <si>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</si>
  <si>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</si>
  <si>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</si>
  <si>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</si>
  <si>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</si>
  <si>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</si>
  <si>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</si>
  <si>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</si>
  <si>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</si>
  <si>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</si>
  <si>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</si>
  <si>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</si>
  <si>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</si>
  <si>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</si>
  <si>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</si>
  <si>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</si>
  <si>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</si>
  <si>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</si>
  <si>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</si>
  <si>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</si>
  <si>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</si>
  <si>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</si>
  <si>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</si>
  <si>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</si>
  <si>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</si>
  <si>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</si>
  <si>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</si>
  <si>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</si>
  <si>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</si>
  <si>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</si>
  <si>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</si>
  <si>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</si>
  <si>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</si>
  <si>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</si>
  <si>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</si>
  <si>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</si>
  <si>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</si>
  <si>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</si>
  <si>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</si>
  <si>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</si>
  <si>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</si>
  <si>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</si>
  <si>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</si>
  <si>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</si>
  <si>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</si>
  <si>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</si>
  <si>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</si>
  <si>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</si>
  <si>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</si>
  <si>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</si>
  <si>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</si>
  <si>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</si>
  <si>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</si>
  <si>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</si>
  <si>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</si>
  <si>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</si>
  <si>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</si>
  <si>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</si>
  <si>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</si>
  <si>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</si>
  <si>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</si>
  <si>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</si>
  <si>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</si>
  <si>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</si>
  <si>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</si>
  <si>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</si>
  <si>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</si>
  <si>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</si>
  <si>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</si>
  <si>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</si>
  <si>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</si>
  <si>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</si>
  <si>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</si>
  <si>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</si>
  <si>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</si>
  <si>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</si>
  <si>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</si>
  <si>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</si>
  <si>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</si>
  <si>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</si>
  <si>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</si>
  <si>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</si>
  <si>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</si>
  <si>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</si>
  <si>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</si>
  <si>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</si>
  <si>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</si>
  <si>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</si>
  <si>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</si>
  <si>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</si>
  <si>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</si>
  <si>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</si>
  <si>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</si>
  <si>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</si>
  <si>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</si>
  <si>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</si>
  <si>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</si>
  <si>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</si>
  <si>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</si>
  <si>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</si>
  <si>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</si>
  <si>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</si>
  <si>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</si>
  <si>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</si>
  <si>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</si>
  <si>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</si>
  <si>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</si>
  <si>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</si>
  <si>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</si>
  <si>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</si>
  <si>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</si>
  <si>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</si>
  <si>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</si>
  <si>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</si>
  <si>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</si>
  <si>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</si>
  <si>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</si>
  <si>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</si>
  <si>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</si>
  <si>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</si>
  <si>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</si>
  <si>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</si>
  <si>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</si>
  <si>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</si>
  <si>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</si>
  <si>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</si>
  <si>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</si>
  <si>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</si>
  <si>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</si>
  <si>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</si>
  <si>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</si>
  <si>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</si>
  <si>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</si>
  <si>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</si>
  <si>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</si>
  <si>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</si>
  <si>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</si>
  <si>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</si>
  <si>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</si>
  <si>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</si>
  <si>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</si>
  <si>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</si>
  <si>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</si>
  <si>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</si>
  <si>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</si>
  <si>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</si>
  <si>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</si>
  <si>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</si>
  <si>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</si>
  <si>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</si>
  <si>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</si>
  <si>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</si>
  <si>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</si>
  <si>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</si>
  <si>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</si>
  <si>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</si>
  <si>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</si>
  <si>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</si>
  <si>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</si>
  <si>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</si>
  <si>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</si>
  <si>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</si>
  <si>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</si>
  <si>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</si>
  <si>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</si>
  <si>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</si>
  <si>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</si>
  <si>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</si>
  <si>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</si>
  <si>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</si>
  <si>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</si>
  <si>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</si>
  <si>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</si>
  <si>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</si>
  <si>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Project</t>
  </si>
  <si>
    <t>Object Class Category</t>
  </si>
  <si>
    <t>Personnel</t>
  </si>
  <si>
    <t>Travel</t>
  </si>
  <si>
    <t>Equipment</t>
  </si>
  <si>
    <t>Supplies</t>
  </si>
  <si>
    <t>Other</t>
  </si>
  <si>
    <t>Contractual</t>
  </si>
  <si>
    <t>Recipient Cost Share</t>
  </si>
  <si>
    <t xml:space="preserve">Federal </t>
  </si>
  <si>
    <t>Fringe Benefits</t>
  </si>
  <si>
    <t>Construction</t>
  </si>
  <si>
    <t>Total Direct Charges</t>
  </si>
  <si>
    <t>Indirect Charges</t>
  </si>
  <si>
    <t>Total recipient provided cost share</t>
  </si>
  <si>
    <t>Budget Period No.</t>
  </si>
  <si>
    <t>Federal Share</t>
  </si>
  <si>
    <t>Recipient Share</t>
  </si>
  <si>
    <t>$</t>
  </si>
  <si>
    <t>%</t>
  </si>
  <si>
    <t>Cost share percentages, by budget period</t>
  </si>
  <si>
    <t>Funding source by budget period, by OCC</t>
  </si>
  <si>
    <t>b. Fringe</t>
  </si>
  <si>
    <t>f. Contractual (NOT subrecipient provided)</t>
  </si>
  <si>
    <t>f. Subrecipient (3rd Party) Cost Share</t>
  </si>
  <si>
    <t>h. Other</t>
  </si>
  <si>
    <t>i. Indirect</t>
  </si>
  <si>
    <t>List your subrecipients providing cost share</t>
  </si>
  <si>
    <t>Original Budget Submission</t>
  </si>
  <si>
    <t>Percent Change from Original Submission</t>
  </si>
  <si>
    <t>Percent of Total Negotiated Budget</t>
  </si>
  <si>
    <t>DOE Share (non-FFRDC)</t>
  </si>
  <si>
    <t>DOE Share (FFRDC)</t>
  </si>
  <si>
    <t>Total DOE Share</t>
  </si>
  <si>
    <t>Non-Federal Cost Share</t>
  </si>
  <si>
    <t>For simple cost share contributions from a partner provide the detail below; for complex contributions provide a separate budget justification (if required) or a supplementary detailed explanation</t>
  </si>
  <si>
    <t>Cost Share Item
 (Each item must correspond with a project cost declared in the related budget tab - a through i)</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</si>
  <si>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 xml:space="preserve">Vendors may not provide cost share.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</si>
  <si>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DOE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</si>
  <si>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</si>
  <si>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2. Subrecipients (partners, sub-awardees): Subrecipients shall submit a Budget Justification describing all project costs and calculations when their total proposed budget exceeds either (1) $250,000 or (2) 25% of total award costs.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</si>
  <si>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</si>
  <si>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t>Start Date</t>
  </si>
  <si>
    <t>End Date</t>
  </si>
  <si>
    <t>Sub-Recipient Name</t>
  </si>
  <si>
    <t>Vendor Name</t>
  </si>
  <si>
    <t>Total BP1</t>
  </si>
  <si>
    <t>Total BP3</t>
  </si>
  <si>
    <t>Total BP2</t>
  </si>
  <si>
    <t>Budget Period Dates</t>
  </si>
  <si>
    <t>Sub-recipient cost share breakout by budget period</t>
  </si>
  <si>
    <t>Vendor Breakout by budget period - Formatted</t>
  </si>
  <si>
    <t>FFRRDC Breakout by budget period - Formatted</t>
  </si>
  <si>
    <t xml:space="preserve">Change in Project Costs by OCC </t>
  </si>
  <si>
    <t>PO must add orignial budget detail</t>
  </si>
  <si>
    <t>PO must add BP dates</t>
  </si>
  <si>
    <t>computed automatically from Instructions and Cost Share sheets</t>
  </si>
  <si>
    <t>computes automatically from Instructions sheet</t>
  </si>
  <si>
    <t>populates from contractual sheet</t>
  </si>
  <si>
    <t>FOR DOE USE ONLY</t>
  </si>
  <si>
    <t xml:space="preserve">Generated TEB Tables </t>
  </si>
  <si>
    <t>Alternate budget views for TPO budget evaluation</t>
  </si>
  <si>
    <t xml:space="preserve"> PO must add cost share</t>
  </si>
  <si>
    <t xml:space="preserve">Additional Explanation (as needed): </t>
  </si>
  <si>
    <t>Grand Total -  Cost Share All Sources</t>
  </si>
  <si>
    <t>Total - Sub-Recipient provided cost share</t>
  </si>
  <si>
    <t>Sub-Recipient cost share</t>
  </si>
  <si>
    <t>Total Contractual Cost Share (Sum of Recipient and Sub-Recipients)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</si>
</sst>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 numFmtId="168" formatCode="0.0"/>
  </numFmts>
  <fonts count="4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1"/>
      <name val="Calibri"/>
      <family val="2"/>
    </font>
    <font>
      <b/>
      <sz val="10"/>
      <color rgb="FF0D0D0D"/>
      <name val="Calibri"/>
      <family val="2"/>
    </font>
    <font>
      <b/>
      <sz val="10"/>
      <color rgb="FF000000"/>
      <name val="Calibri"/>
      <family val="2"/>
    </font>
    <font>
      <sz val="10"/>
      <color rgb="FF0D0D0D"/>
      <name val="Calibri"/>
      <family val="2"/>
    </font>
    <font>
      <sz val="10"/>
      <name val="Calibri"/>
      <family val="2"/>
      <scheme val="minor"/>
    </font>
    <font>
      <sz val="10"/>
      <color rgb="FF000000"/>
      <name val="Calibri"/>
      <family val="2"/>
      <scheme val="minor"/>
    </font>
    <font>
      <sz val="10"/>
      <color rgb="FF0D0D0D"/>
      <name val="Calibri"/>
      <family val="2"/>
      <scheme val="minor"/>
    </font>
    <font>
      <b/>
      <sz val="10"/>
      <color rgb="FF0D0D0D"/>
      <name val="Calibri"/>
      <family val="2"/>
      <scheme val="minor"/>
    </font>
    <font>
      <b/>
      <sz val="10"/>
      <color rgb="FF000000"/>
      <name val="Calibri"/>
      <family val="2"/>
      <scheme val="minor"/>
    </font>
    <font>
      <sz val="20"/>
      <name val="Arial"/>
      <family val="2"/>
    </font>
    <font>
      <sz val="8"/>
      <color rgb="FFFF0000"/>
      <name val="Arial"/>
      <family val="2"/>
    </font>
  </fonts>
  <fills count="1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B4C6E7"/>
        <bgColor indexed="64"/>
      </patternFill>
    </fill>
    <fill>
      <patternFill patternType="solid">
        <fgColor rgb="FFD9E1F2"/>
        <bgColor indexed="64"/>
      </patternFill>
    </fill>
    <fill>
      <patternFill patternType="solid">
        <fgColor rgb="FFA6A6A6"/>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C5D9F1"/>
        <bgColor rgb="FF000000"/>
      </patternFill>
    </fill>
    <fill>
      <patternFill patternType="solid">
        <fgColor rgb="FFDCE6F1"/>
        <bgColor rgb="FF000000"/>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rgb="FFFF0000"/>
      </bottom>
      <diagonal/>
    </border>
    <border>
      <left/>
      <right style="thin">
        <color indexed="64"/>
      </right>
      <top style="medium">
        <color indexed="64"/>
      </top>
      <bottom style="medium">
        <color rgb="FFFF0000"/>
      </bottom>
      <diagonal/>
    </border>
    <border>
      <left style="thin">
        <color indexed="64"/>
      </left>
      <right style="thin">
        <color indexed="64"/>
      </right>
      <top style="medium">
        <color indexed="64"/>
      </top>
      <bottom style="medium">
        <color rgb="FFFF0000"/>
      </bottom>
      <diagonal/>
    </border>
    <border>
      <left style="thin">
        <color indexed="64"/>
      </left>
      <right style="medium">
        <color indexed="64"/>
      </right>
      <top style="medium">
        <color indexed="64"/>
      </top>
      <bottom style="medium">
        <color rgb="FFFF0000"/>
      </bottom>
      <diagonal/>
    </border>
    <border>
      <left style="medium">
        <color indexed="64"/>
      </left>
      <right/>
      <top/>
      <bottom style="thin">
        <color indexed="64"/>
      </bottom>
      <diagonal/>
    </border>
    <border>
      <left/>
      <right/>
      <top style="medium">
        <color indexed="64"/>
      </top>
      <bottom style="medium">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837">
    <xf numFmtId="0" fontId="0" fillId="0" borderId="0" xfId="0"/>
    <xf numFmtId="1" fontId="5" fillId="0" borderId="1" xfId="0" applyNumberFormat="1" applyFont="1" applyBorder="1" applyAlignment="1" applyProtection="1">
      <alignment horizontal="center"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31" fillId="4" borderId="1" xfId="2" applyNumberFormat="1" applyFont="1" applyFill="1" applyBorder="1" applyAlignment="1" applyProtection="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1" fontId="5" fillId="4" borderId="2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5" fillId="0" borderId="52" xfId="0" applyFont="1" applyBorder="1" applyAlignment="1" applyProtection="1">
      <alignment vertical="center" wrapText="1"/>
      <protection locked="0"/>
    </xf>
    <xf numFmtId="0" fontId="5" fillId="5" borderId="52" xfId="0" applyFont="1" applyFill="1" applyBorder="1" applyAlignment="1" applyProtection="1">
      <alignment horizontal="right" vertical="center" wrapText="1"/>
      <protection locked="0"/>
    </xf>
    <xf numFmtId="164" fontId="5" fillId="5" borderId="52" xfId="0" applyNumberFormat="1" applyFont="1" applyFill="1" applyBorder="1" applyAlignment="1" applyProtection="1">
      <alignment horizontal="right" vertical="center" wrapText="1"/>
      <protection locked="0"/>
    </xf>
    <xf numFmtId="1" fontId="5" fillId="5" borderId="52"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1" xfId="1"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5" fillId="5" borderId="29" xfId="0" applyFont="1" applyFill="1" applyBorder="1" applyAlignment="1" applyProtection="1">
      <alignment horizontal="left" vertical="top" wrapText="1"/>
      <protection locked="0"/>
    </xf>
    <xf numFmtId="164" fontId="5" fillId="5" borderId="52" xfId="0" applyNumberFormat="1" applyFont="1" applyFill="1" applyBorder="1" applyAlignment="1" applyProtection="1">
      <alignment horizontal="center" vertical="top" wrapText="1"/>
      <protection locked="0"/>
    </xf>
    <xf numFmtId="1" fontId="5" fillId="5" borderId="52" xfId="0" applyNumberFormat="1" applyFont="1" applyFill="1" applyBorder="1" applyAlignment="1" applyProtection="1">
      <alignment horizontal="right" vertical="top" wrapText="1"/>
      <protection locked="0"/>
    </xf>
    <xf numFmtId="165" fontId="5" fillId="5" borderId="52" xfId="1"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5" borderId="52" xfId="0" applyFont="1" applyFill="1" applyBorder="1" applyAlignment="1" applyProtection="1">
      <alignment horizontal="center" vertical="top" wrapText="1"/>
      <protection locked="0"/>
    </xf>
    <xf numFmtId="165" fontId="5" fillId="5" borderId="52" xfId="0" applyNumberFormat="1" applyFont="1" applyFill="1" applyBorder="1" applyAlignment="1" applyProtection="1">
      <alignment horizontal="right" vertical="top" wrapText="1"/>
      <protection locked="0"/>
    </xf>
    <xf numFmtId="1" fontId="5" fillId="5" borderId="52"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2" xfId="0" applyNumberFormat="1" applyFont="1" applyFill="1" applyBorder="1" applyAlignment="1" applyProtection="1">
      <alignment horizontal="righ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2" xfId="0" applyNumberFormat="1" applyFont="1" applyFill="1" applyBorder="1" applyAlignment="1" applyProtection="1">
      <alignment vertical="top" wrapText="1"/>
      <protection locked="0"/>
    </xf>
    <xf numFmtId="1" fontId="5" fillId="5" borderId="5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4" borderId="36" xfId="0" applyFont="1" applyFill="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left" vertical="top" wrapText="1" indent="1"/>
      <protection locked="0"/>
    </xf>
    <xf numFmtId="0" fontId="35" fillId="4" borderId="62" xfId="0" applyFont="1" applyFill="1" applyBorder="1" applyAlignment="1" applyProtection="1">
      <alignment horizontal="center" vertical="top" wrapText="1"/>
      <protection locked="0"/>
    </xf>
    <xf numFmtId="0" fontId="34" fillId="4" borderId="59" xfId="0" applyFont="1" applyFill="1" applyBorder="1" applyAlignment="1" applyProtection="1">
      <alignment horizontal="left" vertical="top" wrapText="1"/>
      <protection locked="0"/>
    </xf>
    <xf numFmtId="165" fontId="35" fillId="4" borderId="60" xfId="0" applyNumberFormat="1" applyFont="1" applyFill="1" applyBorder="1" applyAlignment="1" applyProtection="1">
      <alignment horizontal="right" vertical="top" wrapText="1"/>
      <protection locked="0"/>
    </xf>
    <xf numFmtId="0" fontId="35" fillId="4" borderId="61"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0" borderId="0" xfId="0" applyFont="1" applyFill="1" applyAlignment="1" applyProtection="1">
      <alignment vertical="top" wrapText="1"/>
      <protection locked="0"/>
    </xf>
    <xf numFmtId="0" fontId="35" fillId="4" borderId="59" xfId="0" applyFont="1" applyFill="1" applyBorder="1" applyAlignment="1" applyProtection="1">
      <alignment horizontal="center" vertical="top" wrapText="1"/>
      <protection locked="0"/>
    </xf>
    <xf numFmtId="0" fontId="35" fillId="4" borderId="60" xfId="0" applyFont="1" applyFill="1" applyBorder="1" applyAlignment="1" applyProtection="1">
      <alignment horizontal="center" vertical="top" wrapText="1"/>
      <protection locked="0"/>
    </xf>
    <xf numFmtId="1" fontId="35" fillId="4" borderId="60"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35" fillId="4" borderId="59" xfId="0" applyFont="1" applyFill="1" applyBorder="1" applyAlignment="1" applyProtection="1">
      <alignment vertical="top"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1" fontId="35" fillId="4" borderId="60"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65" fontId="3" fillId="4" borderId="51"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2"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68" fontId="1" fillId="0" borderId="15" xfId="0" applyNumberFormat="1" applyFont="1" applyBorder="1" applyAlignment="1" applyProtection="1">
      <alignment horizontal="center" vertical="center" wrapText="1"/>
      <protection locked="0"/>
    </xf>
    <xf numFmtId="0" fontId="1" fillId="0" borderId="8" xfId="0" applyFont="1" applyBorder="1" applyAlignment="1" applyProtection="1">
      <alignment vertical="center"/>
      <protection locked="0"/>
    </xf>
    <xf numFmtId="0" fontId="1" fillId="5" borderId="8" xfId="0" applyFont="1" applyFill="1" applyBorder="1" applyAlignment="1" applyProtection="1">
      <alignment horizontal="right" vertical="center" wrapText="1"/>
      <protection locked="0"/>
    </xf>
    <xf numFmtId="164" fontId="1" fillId="5" borderId="8"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horizontal="center" vertical="center"/>
      <protection locked="0"/>
    </xf>
    <xf numFmtId="0" fontId="1" fillId="0" borderId="15" xfId="0" applyFont="1" applyBorder="1" applyAlignment="1" applyProtection="1">
      <alignment horizontal="center" vertical="top" wrapText="1"/>
      <protection locked="0"/>
    </xf>
    <xf numFmtId="0" fontId="1" fillId="5" borderId="7" xfId="0" applyFont="1" applyFill="1" applyBorder="1" applyAlignment="1" applyProtection="1">
      <alignment horizontal="left" vertical="top" wrapText="1"/>
      <protection locked="0"/>
    </xf>
    <xf numFmtId="0" fontId="1" fillId="5" borderId="26"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1" fillId="5" borderId="6" xfId="0" applyFont="1" applyFill="1" applyBorder="1" applyAlignment="1" applyProtection="1">
      <alignment horizontal="left" vertical="top" wrapText="1"/>
      <protection locked="0"/>
    </xf>
    <xf numFmtId="0" fontId="1" fillId="5" borderId="1" xfId="0" applyFont="1" applyFill="1" applyBorder="1" applyAlignment="1" applyProtection="1">
      <alignment horizontal="center" vertical="top" wrapText="1"/>
      <protection locked="0"/>
    </xf>
    <xf numFmtId="165" fontId="1" fillId="5" borderId="1" xfId="0" applyNumberFormat="1" applyFont="1" applyFill="1" applyBorder="1" applyAlignment="1" applyProtection="1">
      <alignment horizontal="right" vertical="top" wrapText="1"/>
      <protection locked="0"/>
    </xf>
    <xf numFmtId="1" fontId="1" fillId="5" borderId="1" xfId="0" applyNumberFormat="1" applyFont="1" applyFill="1" applyBorder="1" applyAlignment="1" applyProtection="1">
      <alignment horizontal="center" vertical="top" wrapText="1"/>
      <protection locked="0"/>
    </xf>
    <xf numFmtId="0" fontId="1" fillId="5" borderId="19" xfId="0" applyFont="1" applyFill="1" applyBorder="1" applyAlignment="1" applyProtection="1">
      <alignment horizontal="left" vertical="top" wrapText="1"/>
      <protection locked="0"/>
    </xf>
    <xf numFmtId="0" fontId="1" fillId="0" borderId="0" xfId="0" applyFont="1" applyAlignment="1" applyProtection="1">
      <alignment horizontal="center" wrapText="1"/>
      <protection locked="0"/>
    </xf>
    <xf numFmtId="1" fontId="1" fillId="5" borderId="8" xfId="0" applyNumberFormat="1" applyFont="1" applyFill="1" applyBorder="1" applyAlignment="1" applyProtection="1">
      <alignment horizontal="center" vertical="top" wrapText="1"/>
      <protection locked="0"/>
    </xf>
    <xf numFmtId="165" fontId="1" fillId="5" borderId="8" xfId="0" applyNumberFormat="1" applyFont="1" applyFill="1" applyBorder="1" applyAlignment="1" applyProtection="1">
      <alignment horizontal="center" vertical="top" wrapText="1"/>
      <protection locked="0"/>
    </xf>
    <xf numFmtId="0" fontId="1" fillId="0" borderId="7" xfId="0" applyFont="1" applyBorder="1" applyAlignment="1" applyProtection="1">
      <alignment vertical="top" wrapText="1"/>
      <protection locked="0"/>
    </xf>
    <xf numFmtId="165" fontId="1" fillId="0" borderId="8" xfId="0" applyNumberFormat="1" applyFont="1" applyBorder="1" applyAlignment="1" applyProtection="1">
      <alignment horizontal="right" vertical="top" wrapText="1"/>
      <protection locked="0"/>
    </xf>
    <xf numFmtId="165" fontId="1" fillId="0" borderId="3" xfId="0" applyNumberFormat="1" applyFont="1" applyBorder="1" applyAlignment="1" applyProtection="1">
      <alignment horizontal="right" vertical="top" wrapText="1"/>
      <protection locked="0"/>
    </xf>
    <xf numFmtId="0" fontId="1" fillId="0" borderId="6" xfId="0" applyFont="1" applyBorder="1" applyAlignment="1" applyProtection="1">
      <alignment vertical="top" wrapText="1"/>
      <protection locked="0"/>
    </xf>
    <xf numFmtId="0" fontId="1" fillId="5" borderId="6" xfId="0" applyFont="1" applyFill="1" applyBorder="1" applyAlignment="1" applyProtection="1">
      <alignment vertical="top" wrapText="1"/>
      <protection locked="0"/>
    </xf>
    <xf numFmtId="1" fontId="1" fillId="5" borderId="1" xfId="0" applyNumberFormat="1" applyFont="1" applyFill="1" applyBorder="1" applyAlignment="1" applyProtection="1">
      <alignment vertical="top" wrapText="1"/>
      <protection locked="0"/>
    </xf>
    <xf numFmtId="0" fontId="1" fillId="5" borderId="7" xfId="0" applyFont="1" applyFill="1" applyBorder="1" applyAlignment="1" applyProtection="1">
      <alignment vertical="top" wrapText="1"/>
      <protection locked="0"/>
    </xf>
    <xf numFmtId="1" fontId="1" fillId="0" borderId="8" xfId="0" applyNumberFormat="1" applyFont="1" applyFill="1" applyBorder="1" applyAlignment="1" applyProtection="1">
      <alignment horizontal="center" vertical="top" wrapText="1"/>
      <protection locked="0"/>
    </xf>
    <xf numFmtId="1" fontId="1" fillId="0" borderId="8" xfId="0" applyNumberFormat="1" applyFont="1" applyFill="1" applyBorder="1" applyAlignment="1" applyProtection="1">
      <alignment horizontal="left" vertical="top" wrapText="1"/>
      <protection locked="0"/>
    </xf>
    <xf numFmtId="165" fontId="5" fillId="0" borderId="1" xfId="0" applyNumberFormat="1" applyFont="1" applyFill="1" applyBorder="1" applyAlignment="1" applyProtection="1">
      <alignment horizontal="right" vertical="top" wrapText="1"/>
      <protection locked="0"/>
    </xf>
    <xf numFmtId="0" fontId="1" fillId="5" borderId="1" xfId="0" applyFont="1" applyFill="1" applyBorder="1" applyAlignment="1" applyProtection="1">
      <alignment horizontal="right" vertical="center" wrapText="1"/>
      <protection locked="0"/>
    </xf>
    <xf numFmtId="164" fontId="1" fillId="5" borderId="1" xfId="0" applyNumberFormat="1"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top" wrapText="1"/>
      <protection locked="0"/>
    </xf>
    <xf numFmtId="165" fontId="7" fillId="5" borderId="3" xfId="1" applyNumberFormat="1" applyFont="1" applyFill="1" applyBorder="1" applyAlignment="1" applyProtection="1">
      <alignment horizontal="center" wrapText="1"/>
      <protection locked="0"/>
    </xf>
    <xf numFmtId="165" fontId="2" fillId="0" borderId="8" xfId="0" applyNumberFormat="1" applyFont="1" applyBorder="1" applyAlignment="1" applyProtection="1">
      <alignment horizontal="right" vertical="top" wrapText="1"/>
      <protection locked="0"/>
    </xf>
    <xf numFmtId="165" fontId="2" fillId="0" borderId="1" xfId="0" applyNumberFormat="1" applyFont="1" applyBorder="1" applyAlignment="1" applyProtection="1">
      <alignment horizontal="right" vertical="top" wrapText="1"/>
      <protection locked="0"/>
    </xf>
    <xf numFmtId="165" fontId="27" fillId="0" borderId="0" xfId="0" applyNumberFormat="1" applyFont="1" applyAlignment="1" applyProtection="1">
      <alignment horizontal="right" vertical="top" wrapText="1"/>
      <protection locked="0"/>
    </xf>
    <xf numFmtId="0" fontId="1" fillId="0" borderId="7"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right" vertical="top" wrapText="1"/>
      <protection locked="0"/>
    </xf>
    <xf numFmtId="165" fontId="5" fillId="5" borderId="8" xfId="1" applyNumberFormat="1" applyFont="1" applyFill="1" applyBorder="1" applyAlignment="1" applyProtection="1">
      <alignment horizontal="right" vertical="top" wrapText="1"/>
      <protection locked="0"/>
    </xf>
    <xf numFmtId="1" fontId="1" fillId="5" borderId="1" xfId="0" applyNumberFormat="1" applyFont="1" applyFill="1" applyBorder="1" applyAlignment="1" applyProtection="1">
      <alignment horizontal="left" vertical="top" wrapText="1"/>
      <protection locked="0"/>
    </xf>
    <xf numFmtId="0" fontId="17" fillId="0" borderId="8" xfId="0" applyFont="1" applyBorder="1" applyAlignment="1" applyProtection="1">
      <alignment vertical="center" wrapText="1"/>
      <protection locked="0"/>
    </xf>
    <xf numFmtId="0" fontId="0" fillId="0" borderId="0" xfId="0" applyProtection="1">
      <protection locked="0"/>
    </xf>
    <xf numFmtId="0" fontId="2" fillId="0" borderId="8" xfId="0" applyFont="1" applyBorder="1" applyProtection="1">
      <protection locked="0"/>
    </xf>
    <xf numFmtId="0" fontId="2" fillId="0" borderId="1" xfId="0" applyFont="1" applyBorder="1" applyProtection="1">
      <protection locked="0"/>
    </xf>
    <xf numFmtId="165" fontId="42" fillId="0" borderId="1" xfId="0" applyNumberFormat="1" applyFont="1" applyFill="1" applyBorder="1" applyAlignment="1" applyProtection="1">
      <alignment vertical="center"/>
      <protection locked="0"/>
    </xf>
    <xf numFmtId="165" fontId="43" fillId="0" borderId="1" xfId="0" applyNumberFormat="1" applyFont="1" applyFill="1" applyBorder="1" applyAlignment="1" applyProtection="1">
      <alignment vertical="center"/>
      <protection locked="0"/>
    </xf>
    <xf numFmtId="165" fontId="44" fillId="11" borderId="1" xfId="0" applyNumberFormat="1" applyFont="1" applyFill="1" applyBorder="1" applyAlignment="1" applyProtection="1">
      <alignment vertical="center"/>
      <protection locked="0"/>
    </xf>
    <xf numFmtId="165" fontId="40" fillId="0" borderId="1" xfId="0" applyNumberFormat="1" applyFont="1" applyFill="1" applyBorder="1" applyProtection="1">
      <protection locked="0"/>
    </xf>
    <xf numFmtId="0" fontId="0" fillId="0" borderId="8" xfId="0" applyBorder="1" applyProtection="1">
      <protection locked="0"/>
    </xf>
    <xf numFmtId="0" fontId="7" fillId="0" borderId="11" xfId="0" applyFont="1" applyBorder="1" applyAlignment="1" applyProtection="1">
      <alignment horizontal="left" vertical="center" wrapText="1"/>
      <protection locked="0"/>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1" fontId="4" fillId="6" borderId="47" xfId="0" applyNumberFormat="1" applyFont="1" applyFill="1" applyBorder="1" applyAlignment="1" applyProtection="1">
      <alignment horizontal="center" vertical="center" wrapText="1"/>
    </xf>
    <xf numFmtId="0" fontId="4" fillId="6" borderId="48" xfId="0" applyFont="1" applyFill="1" applyBorder="1" applyAlignment="1" applyProtection="1">
      <alignment horizontal="center" vertical="center" wrapText="1"/>
    </xf>
    <xf numFmtId="165" fontId="4" fillId="6" borderId="47"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protection locked="0"/>
    </xf>
    <xf numFmtId="0" fontId="2" fillId="0" borderId="0" xfId="0" applyNumberFormat="1" applyFont="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165" fontId="27"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vertical="center" wrapText="1"/>
      <protection locked="0"/>
    </xf>
    <xf numFmtId="49" fontId="2" fillId="0" borderId="0" xfId="0" applyNumberFormat="1"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 fontId="4" fillId="0" borderId="0" xfId="0" applyNumberFormat="1"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4" fillId="6" borderId="38" xfId="0" applyFont="1" applyFill="1" applyBorder="1" applyAlignment="1" applyProtection="1">
      <alignment horizontal="center" vertical="center" wrapText="1"/>
      <protection locked="0"/>
    </xf>
    <xf numFmtId="164" fontId="4" fillId="6" borderId="38" xfId="0" applyNumberFormat="1" applyFont="1" applyFill="1" applyBorder="1" applyAlignment="1" applyProtection="1">
      <alignment horizontal="center" vertical="center" wrapText="1"/>
      <protection locked="0"/>
    </xf>
    <xf numFmtId="165" fontId="4" fillId="6" borderId="38" xfId="0" applyNumberFormat="1" applyFont="1" applyFill="1" applyBorder="1" applyAlignment="1" applyProtection="1">
      <alignment horizontal="center" vertical="center" wrapText="1"/>
      <protection locked="0"/>
    </xf>
    <xf numFmtId="1" fontId="4" fillId="6" borderId="38" xfId="0" applyNumberFormat="1" applyFont="1" applyFill="1" applyBorder="1" applyAlignment="1" applyProtection="1">
      <alignment horizontal="center" vertical="center" wrapText="1"/>
      <protection locked="0"/>
    </xf>
    <xf numFmtId="0" fontId="35" fillId="4" borderId="42" xfId="0" applyFont="1" applyFill="1" applyBorder="1" applyAlignment="1" applyProtection="1">
      <alignment horizontal="center" vertical="center"/>
      <protection locked="0"/>
    </xf>
    <xf numFmtId="0" fontId="35" fillId="4" borderId="66" xfId="0" applyFont="1" applyFill="1" applyBorder="1" applyAlignment="1" applyProtection="1">
      <alignment horizontal="left" vertical="center" wrapText="1"/>
      <protection locked="0"/>
    </xf>
    <xf numFmtId="0" fontId="35" fillId="4" borderId="27" xfId="0" applyFont="1" applyFill="1" applyBorder="1" applyAlignment="1" applyProtection="1">
      <alignment horizontal="right" vertical="center" wrapText="1"/>
      <protection locked="0"/>
    </xf>
    <xf numFmtId="164" fontId="35" fillId="4" borderId="27" xfId="0" applyNumberFormat="1" applyFont="1" applyFill="1" applyBorder="1" applyAlignment="1" applyProtection="1">
      <alignment horizontal="right" vertical="center" wrapText="1"/>
      <protection locked="0"/>
    </xf>
    <xf numFmtId="165" fontId="35" fillId="4" borderId="27" xfId="0" applyNumberFormat="1" applyFont="1" applyFill="1" applyBorder="1" applyAlignment="1" applyProtection="1">
      <alignment horizontal="right" vertical="center" wrapText="1"/>
      <protection locked="0"/>
    </xf>
    <xf numFmtId="1" fontId="35" fillId="4" borderId="67" xfId="0" applyNumberFormat="1" applyFont="1" applyFill="1" applyBorder="1" applyAlignment="1" applyProtection="1">
      <alignment horizontal="right" vertical="center" wrapText="1"/>
      <protection locked="0"/>
    </xf>
    <xf numFmtId="164" fontId="35" fillId="4" borderId="67" xfId="0" applyNumberFormat="1" applyFont="1" applyFill="1" applyBorder="1" applyAlignment="1" applyProtection="1">
      <alignment horizontal="right" vertical="center" wrapText="1"/>
      <protection locked="0"/>
    </xf>
    <xf numFmtId="165" fontId="35" fillId="4" borderId="67" xfId="0" applyNumberFormat="1" applyFont="1" applyFill="1" applyBorder="1" applyAlignment="1" applyProtection="1">
      <alignment horizontal="right" vertical="center" wrapText="1"/>
      <protection locked="0"/>
    </xf>
    <xf numFmtId="0" fontId="35" fillId="4" borderId="43" xfId="0" applyFont="1" applyFill="1" applyBorder="1" applyAlignment="1" applyProtection="1">
      <alignment horizontal="left" vertical="center" wrapText="1"/>
      <protection locked="0"/>
    </xf>
    <xf numFmtId="0" fontId="35" fillId="4" borderId="22" xfId="0" applyFont="1" applyFill="1" applyBorder="1" applyAlignment="1" applyProtection="1">
      <alignment horizontal="center" vertical="center"/>
      <protection locked="0"/>
    </xf>
    <xf numFmtId="0" fontId="35" fillId="4" borderId="44" xfId="0" applyFont="1" applyFill="1" applyBorder="1" applyAlignment="1" applyProtection="1">
      <alignment horizontal="left" vertical="center" wrapText="1"/>
      <protection locked="0"/>
    </xf>
    <xf numFmtId="0" fontId="35" fillId="4" borderId="32" xfId="0" applyFont="1" applyFill="1" applyBorder="1" applyAlignment="1" applyProtection="1">
      <alignment horizontal="right" vertical="center" wrapText="1"/>
      <protection locked="0"/>
    </xf>
    <xf numFmtId="164" fontId="35" fillId="4" borderId="32" xfId="0" applyNumberFormat="1" applyFont="1" applyFill="1" applyBorder="1" applyAlignment="1" applyProtection="1">
      <alignment horizontal="right" vertical="center" wrapText="1"/>
      <protection locked="0"/>
    </xf>
    <xf numFmtId="165" fontId="35" fillId="4" borderId="38" xfId="0" applyNumberFormat="1" applyFont="1" applyFill="1" applyBorder="1" applyAlignment="1" applyProtection="1">
      <alignment horizontal="right" vertical="center" wrapText="1"/>
      <protection locked="0"/>
    </xf>
    <xf numFmtId="1" fontId="35" fillId="4" borderId="20" xfId="0" applyNumberFormat="1" applyFont="1" applyFill="1" applyBorder="1" applyAlignment="1" applyProtection="1">
      <alignment horizontal="right" vertical="center" wrapText="1"/>
      <protection locked="0"/>
    </xf>
    <xf numFmtId="164" fontId="35" fillId="4" borderId="45" xfId="0" applyNumberFormat="1" applyFont="1" applyFill="1" applyBorder="1" applyAlignment="1" applyProtection="1">
      <alignment horizontal="right" vertical="center" wrapText="1"/>
      <protection locked="0"/>
    </xf>
    <xf numFmtId="165" fontId="35" fillId="4" borderId="45" xfId="0" applyNumberFormat="1" applyFont="1" applyFill="1" applyBorder="1" applyAlignment="1" applyProtection="1">
      <alignment horizontal="right" vertical="center" wrapText="1"/>
      <protection locked="0"/>
    </xf>
    <xf numFmtId="0" fontId="35" fillId="4" borderId="39" xfId="0" applyFont="1" applyFill="1" applyBorder="1" applyAlignment="1" applyProtection="1">
      <alignment horizontal="lef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5" fillId="5" borderId="1" xfId="0" applyFont="1" applyFill="1" applyBorder="1" applyAlignment="1" applyProtection="1">
      <alignment horizontal="right" vertical="center" wrapText="1"/>
    </xf>
    <xf numFmtId="0" fontId="5" fillId="4" borderId="36" xfId="0" applyFont="1" applyFill="1" applyBorder="1" applyAlignment="1" applyProtection="1">
      <alignment horizontal="center" vertical="center" wrapText="1"/>
    </xf>
    <xf numFmtId="0" fontId="5" fillId="4" borderId="28" xfId="0" applyFont="1" applyFill="1" applyBorder="1" applyAlignment="1" applyProtection="1">
      <alignment horizontal="right" vertical="center" wrapText="1"/>
    </xf>
    <xf numFmtId="164" fontId="3" fillId="4" borderId="28"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1" fontId="5" fillId="4" borderId="8" xfId="0" applyNumberFormat="1" applyFont="1" applyFill="1" applyBorder="1" applyAlignment="1" applyProtection="1">
      <alignment horizontal="right" vertical="center" wrapText="1"/>
    </xf>
    <xf numFmtId="1" fontId="5" fillId="4" borderId="1" xfId="0" applyNumberFormat="1"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1" fontId="5" fillId="4" borderId="9" xfId="0" applyNumberFormat="1" applyFont="1" applyFill="1" applyBorder="1" applyAlignment="1" applyProtection="1">
      <alignment horizontal="right" vertical="center" wrapText="1"/>
    </xf>
    <xf numFmtId="165" fontId="5" fillId="4" borderId="9" xfId="0" applyNumberFormat="1" applyFont="1" applyFill="1" applyBorder="1" applyAlignment="1" applyProtection="1">
      <alignment horizontal="right" vertical="center" wrapText="1"/>
    </xf>
    <xf numFmtId="49" fontId="2" fillId="0" borderId="0" xfId="0" applyNumberFormat="1" applyFont="1" applyBorder="1" applyAlignment="1" applyProtection="1">
      <alignment horizontal="left" vertical="center"/>
      <protection locked="0"/>
    </xf>
    <xf numFmtId="49" fontId="27" fillId="0" borderId="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right" vertical="center" wrapText="1"/>
      <protection locked="0"/>
    </xf>
    <xf numFmtId="49" fontId="27"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2" fillId="0" borderId="0"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49" fontId="0" fillId="0" borderId="0" xfId="0" applyNumberFormat="1" applyAlignment="1" applyProtection="1">
      <alignment horizontal="left" vertical="center" wrapText="1"/>
      <protection locked="0"/>
    </xf>
    <xf numFmtId="49" fontId="5" fillId="0" borderId="0" xfId="0" applyNumberFormat="1" applyFont="1" applyAlignment="1" applyProtection="1">
      <alignment horizontal="left" vertical="center" wrapText="1"/>
      <protection locked="0"/>
    </xf>
    <xf numFmtId="0" fontId="2" fillId="6" borderId="35"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center" vertical="center" wrapText="1"/>
      <protection locked="0"/>
    </xf>
    <xf numFmtId="0" fontId="3" fillId="6" borderId="39"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49" fontId="3" fillId="0" borderId="0" xfId="0" applyNumberFormat="1" applyFont="1" applyAlignment="1" applyProtection="1">
      <alignment horizontal="right" vertical="center" wrapText="1"/>
      <protection locked="0"/>
    </xf>
    <xf numFmtId="49" fontId="2" fillId="0" borderId="0" xfId="0" applyNumberFormat="1" applyFont="1" applyAlignment="1" applyProtection="1">
      <alignment horizontal="right" vertical="center" wrapText="1"/>
      <protection locked="0"/>
    </xf>
    <xf numFmtId="0" fontId="32"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vertical="center" wrapText="1"/>
      <protection locked="0"/>
    </xf>
    <xf numFmtId="49" fontId="5" fillId="0" borderId="0" xfId="0" applyNumberFormat="1" applyFont="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4" fillId="6" borderId="43"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19" xfId="2" applyFont="1" applyFill="1" applyBorder="1" applyAlignment="1" applyProtection="1">
      <alignment vertical="center" wrapText="1"/>
    </xf>
    <xf numFmtId="165" fontId="31" fillId="4" borderId="19"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7" fillId="4" borderId="19" xfId="2" applyNumberFormat="1" applyFont="1" applyFill="1" applyBorder="1" applyAlignment="1" applyProtection="1">
      <alignment horizontal="center" vertical="center" wrapText="1"/>
    </xf>
    <xf numFmtId="49" fontId="4" fillId="4" borderId="22" xfId="2" applyNumberFormat="1" applyFont="1" applyFill="1" applyBorder="1" applyAlignment="1" applyProtection="1">
      <alignment horizontal="right" vertical="center" wrapText="1"/>
    </xf>
    <xf numFmtId="165" fontId="3" fillId="4" borderId="32" xfId="2" applyNumberFormat="1" applyFont="1" applyFill="1" applyBorder="1" applyAlignment="1" applyProtection="1">
      <alignment horizontal="center" vertical="center" wrapText="1"/>
    </xf>
    <xf numFmtId="9" fontId="3" fillId="4" borderId="32" xfId="2" applyNumberFormat="1" applyFont="1" applyFill="1" applyBorder="1" applyAlignment="1" applyProtection="1">
      <alignment horizontal="center" vertical="center" wrapText="1"/>
    </xf>
    <xf numFmtId="165" fontId="4" fillId="4" borderId="21" xfId="2" applyNumberFormat="1" applyFont="1" applyFill="1" applyBorder="1" applyAlignment="1" applyProtection="1">
      <alignment horizontal="center" vertical="center" wrapText="1"/>
    </xf>
    <xf numFmtId="165" fontId="3" fillId="4" borderId="28" xfId="0" applyNumberFormat="1" applyFont="1" applyFill="1" applyBorder="1" applyAlignment="1" applyProtection="1">
      <alignment horizontal="right" vertical="top" wrapText="1"/>
      <protection locked="0"/>
    </xf>
    <xf numFmtId="0" fontId="3" fillId="6" borderId="46" xfId="0" applyFont="1" applyFill="1" applyBorder="1" applyAlignment="1" applyProtection="1">
      <alignment horizontal="center" vertical="center" wrapText="1"/>
    </xf>
    <xf numFmtId="164" fontId="3" fillId="6" borderId="47" xfId="0" applyNumberFormat="1" applyFont="1" applyFill="1" applyBorder="1" applyAlignment="1" applyProtection="1">
      <alignment horizontal="center" vertical="center" wrapText="1"/>
    </xf>
    <xf numFmtId="1" fontId="3" fillId="6" borderId="47" xfId="0" applyNumberFormat="1" applyFont="1" applyFill="1" applyBorder="1" applyAlignment="1" applyProtection="1">
      <alignment horizontal="center" vertical="center" wrapText="1"/>
    </xf>
    <xf numFmtId="167" fontId="3" fillId="6" borderId="47" xfId="1" applyNumberFormat="1" applyFont="1" applyFill="1" applyBorder="1" applyAlignment="1" applyProtection="1">
      <alignment horizontal="center" vertical="center" wrapText="1"/>
    </xf>
    <xf numFmtId="165" fontId="3" fillId="6" borderId="47" xfId="0" applyNumberFormat="1" applyFont="1" applyFill="1" applyBorder="1" applyAlignment="1" applyProtection="1">
      <alignment horizontal="center" vertical="center" wrapText="1"/>
    </xf>
    <xf numFmtId="0" fontId="3" fillId="6" borderId="48" xfId="0" applyFont="1" applyFill="1" applyBorder="1" applyAlignment="1" applyProtection="1">
      <alignment horizontal="center" vertical="center" wrapText="1"/>
    </xf>
    <xf numFmtId="0" fontId="5" fillId="6" borderId="36" xfId="0" applyFont="1" applyFill="1" applyBorder="1" applyAlignment="1" applyProtection="1">
      <alignment horizontal="center" vertical="top" wrapText="1"/>
    </xf>
    <xf numFmtId="0" fontId="3" fillId="6" borderId="33" xfId="0" applyFont="1" applyFill="1" applyBorder="1" applyAlignment="1" applyProtection="1">
      <alignment horizontal="center" vertical="top" wrapText="1"/>
    </xf>
    <xf numFmtId="0" fontId="35" fillId="4" borderId="68" xfId="0" applyFont="1" applyFill="1" applyBorder="1" applyAlignment="1" applyProtection="1">
      <alignment horizontal="center" vertical="top" wrapText="1"/>
    </xf>
    <xf numFmtId="0" fontId="34" fillId="4" borderId="69" xfId="0" applyFont="1" applyFill="1" applyBorder="1" applyAlignment="1" applyProtection="1">
      <alignment horizontal="left" vertical="top" wrapText="1"/>
    </xf>
    <xf numFmtId="164" fontId="35" fillId="4" borderId="70" xfId="0" applyNumberFormat="1" applyFont="1" applyFill="1" applyBorder="1" applyAlignment="1" applyProtection="1">
      <alignment horizontal="center" vertical="top" wrapText="1"/>
    </xf>
    <xf numFmtId="1" fontId="35" fillId="4" borderId="70" xfId="0" applyNumberFormat="1" applyFont="1" applyFill="1" applyBorder="1" applyAlignment="1" applyProtection="1">
      <alignment horizontal="right" vertical="top" wrapText="1"/>
    </xf>
    <xf numFmtId="165" fontId="35" fillId="4" borderId="70" xfId="1" applyNumberFormat="1" applyFont="1" applyFill="1" applyBorder="1" applyAlignment="1" applyProtection="1">
      <alignment horizontal="right" vertical="top" wrapText="1"/>
    </xf>
    <xf numFmtId="165" fontId="35" fillId="4" borderId="70" xfId="0" applyNumberFormat="1" applyFont="1" applyFill="1" applyBorder="1" applyAlignment="1" applyProtection="1">
      <alignment horizontal="right" vertical="top" wrapText="1"/>
    </xf>
    <xf numFmtId="0" fontId="35" fillId="4" borderId="71" xfId="0" applyFont="1" applyFill="1" applyBorder="1" applyAlignment="1" applyProtection="1">
      <alignment horizontal="left" vertical="top" wrapText="1"/>
    </xf>
    <xf numFmtId="0" fontId="5" fillId="6" borderId="2" xfId="0" applyFont="1" applyFill="1" applyBorder="1" applyAlignment="1" applyProtection="1">
      <alignment horizontal="center" vertical="top" wrapText="1"/>
    </xf>
    <xf numFmtId="0" fontId="3" fillId="6" borderId="7" xfId="0" applyFont="1" applyFill="1" applyBorder="1" applyAlignment="1" applyProtection="1">
      <alignment horizontal="center" vertical="top" wrapText="1"/>
    </xf>
    <xf numFmtId="164" fontId="5" fillId="6" borderId="8" xfId="0" applyNumberFormat="1" applyFont="1" applyFill="1" applyBorder="1" applyAlignment="1" applyProtection="1">
      <alignment horizontal="center" vertical="top" wrapText="1"/>
    </xf>
    <xf numFmtId="1" fontId="5" fillId="6" borderId="8" xfId="0" applyNumberFormat="1" applyFont="1" applyFill="1" applyBorder="1" applyAlignment="1" applyProtection="1">
      <alignment horizontal="right" vertical="top" wrapText="1"/>
    </xf>
    <xf numFmtId="165" fontId="5" fillId="6" borderId="8" xfId="1" applyNumberFormat="1" applyFont="1" applyFill="1" applyBorder="1" applyAlignment="1" applyProtection="1">
      <alignment horizontal="right" vertical="top" wrapText="1"/>
    </xf>
    <xf numFmtId="165" fontId="5" fillId="6" borderId="8" xfId="0" applyNumberFormat="1" applyFont="1" applyFill="1" applyBorder="1" applyAlignment="1" applyProtection="1">
      <alignment horizontal="right" vertical="top" wrapText="1"/>
    </xf>
    <xf numFmtId="0" fontId="5" fillId="6" borderId="26" xfId="0" applyFont="1" applyFill="1" applyBorder="1" applyAlignment="1" applyProtection="1">
      <alignment horizontal="left" vertical="top" wrapText="1"/>
    </xf>
    <xf numFmtId="0" fontId="5" fillId="4" borderId="36" xfId="0" applyFont="1" applyFill="1" applyBorder="1" applyAlignment="1" applyProtection="1">
      <alignment horizontal="center" vertical="top" wrapText="1"/>
    </xf>
    <xf numFmtId="0" fontId="3" fillId="4" borderId="33" xfId="0" applyFont="1" applyFill="1" applyBorder="1" applyAlignment="1" applyProtection="1">
      <alignment horizontal="right" vertical="top" wrapText="1"/>
    </xf>
    <xf numFmtId="164" fontId="5" fillId="4" borderId="28" xfId="0" applyNumberFormat="1" applyFont="1" applyFill="1" applyBorder="1" applyAlignment="1" applyProtection="1">
      <alignment horizontal="center" vertical="top" wrapText="1"/>
    </xf>
    <xf numFmtId="1" fontId="5" fillId="4" borderId="28" xfId="0" applyNumberFormat="1" applyFont="1" applyFill="1" applyBorder="1" applyAlignment="1" applyProtection="1">
      <alignment horizontal="right" vertical="top" wrapText="1"/>
    </xf>
    <xf numFmtId="165" fontId="5" fillId="4" borderId="28" xfId="1" applyNumberFormat="1" applyFont="1" applyFill="1" applyBorder="1" applyAlignment="1" applyProtection="1">
      <alignment horizontal="right" vertical="top" wrapText="1"/>
    </xf>
    <xf numFmtId="0" fontId="5" fillId="4" borderId="34" xfId="0" applyFont="1" applyFill="1" applyBorder="1" applyAlignment="1" applyProtection="1">
      <alignment horizontal="left" vertical="top" wrapText="1"/>
    </xf>
    <xf numFmtId="0" fontId="3" fillId="6" borderId="30" xfId="0" applyFont="1" applyFill="1" applyBorder="1" applyAlignment="1" applyProtection="1">
      <alignment horizontal="center" vertical="top" wrapText="1"/>
    </xf>
    <xf numFmtId="164" fontId="3" fillId="4" borderId="28" xfId="0" applyNumberFormat="1" applyFont="1" applyFill="1" applyBorder="1" applyAlignment="1" applyProtection="1">
      <alignment horizontal="center" vertical="top" wrapText="1"/>
    </xf>
    <xf numFmtId="1" fontId="3" fillId="4" borderId="28" xfId="0" applyNumberFormat="1" applyFont="1" applyFill="1" applyBorder="1" applyAlignment="1" applyProtection="1">
      <alignment horizontal="right" vertical="top" wrapText="1"/>
    </xf>
    <xf numFmtId="165" fontId="3" fillId="4" borderId="28" xfId="1" applyNumberFormat="1" applyFont="1" applyFill="1" applyBorder="1" applyAlignment="1" applyProtection="1">
      <alignment horizontal="right" vertical="top" wrapText="1"/>
    </xf>
    <xf numFmtId="0" fontId="3" fillId="4" borderId="34" xfId="0" applyFont="1" applyFill="1" applyBorder="1" applyAlignment="1" applyProtection="1">
      <alignment horizontal="left" vertical="top" wrapText="1"/>
    </xf>
    <xf numFmtId="165" fontId="5" fillId="4" borderId="8" xfId="0" applyNumberFormat="1" applyFont="1" applyFill="1" applyBorder="1" applyAlignment="1" applyProtection="1">
      <alignment horizontal="right" vertical="top" wrapText="1"/>
    </xf>
    <xf numFmtId="0" fontId="4" fillId="6" borderId="49" xfId="0" applyFont="1" applyFill="1" applyBorder="1" applyAlignment="1" applyProtection="1">
      <alignment horizontal="center" vertical="center" wrapText="1"/>
    </xf>
    <xf numFmtId="0" fontId="4" fillId="6" borderId="47" xfId="0" applyFont="1" applyFill="1" applyBorder="1" applyAlignment="1" applyProtection="1">
      <alignment horizontal="center" vertical="center" wrapText="1"/>
    </xf>
    <xf numFmtId="0" fontId="5" fillId="4" borderId="28" xfId="0" applyFont="1" applyFill="1" applyBorder="1" applyAlignment="1" applyProtection="1">
      <alignment horizontal="center" vertical="top" wrapText="1"/>
    </xf>
    <xf numFmtId="1" fontId="5" fillId="4" borderId="28" xfId="0" applyNumberFormat="1" applyFont="1" applyFill="1" applyBorder="1" applyAlignment="1" applyProtection="1">
      <alignment horizontal="center" vertical="top" wrapText="1"/>
    </xf>
    <xf numFmtId="0" fontId="5" fillId="4" borderId="34" xfId="0" applyFont="1" applyFill="1" applyBorder="1" applyAlignment="1" applyProtection="1">
      <alignment horizontal="center" vertical="top" wrapText="1"/>
    </xf>
    <xf numFmtId="165" fontId="5" fillId="4" borderId="1" xfId="0" applyNumberFormat="1" applyFont="1" applyFill="1" applyBorder="1" applyAlignment="1" applyProtection="1">
      <alignment horizontal="right" vertical="top" wrapText="1"/>
    </xf>
    <xf numFmtId="165" fontId="5" fillId="4" borderId="52" xfId="0" applyNumberFormat="1" applyFont="1" applyFill="1" applyBorder="1" applyAlignment="1" applyProtection="1">
      <alignment horizontal="right" vertical="top" wrapText="1"/>
    </xf>
    <xf numFmtId="0" fontId="3" fillId="6" borderId="36"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164" fontId="4" fillId="6" borderId="28" xfId="0" applyNumberFormat="1" applyFont="1" applyFill="1" applyBorder="1" applyAlignment="1" applyProtection="1">
      <alignment horizontal="center" vertical="center" wrapText="1"/>
    </xf>
    <xf numFmtId="165" fontId="4" fillId="6" borderId="28" xfId="0" applyNumberFormat="1" applyFont="1" applyFill="1" applyBorder="1" applyAlignment="1" applyProtection="1">
      <alignment horizontal="center" vertical="center" wrapText="1"/>
    </xf>
    <xf numFmtId="1" fontId="4" fillId="6" borderId="28" xfId="0" applyNumberFormat="1" applyFont="1" applyFill="1" applyBorder="1" applyAlignment="1" applyProtection="1">
      <alignment horizontal="center" vertical="center" wrapText="1"/>
    </xf>
    <xf numFmtId="164" fontId="5" fillId="4" borderId="28"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164" fontId="3" fillId="4" borderId="28" xfId="0" applyNumberFormat="1" applyFont="1" applyFill="1" applyBorder="1" applyAlignment="1" applyProtection="1">
      <alignment horizontal="right" vertical="top" wrapText="1"/>
    </xf>
    <xf numFmtId="1" fontId="3" fillId="4" borderId="28" xfId="0" applyNumberFormat="1"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5" fillId="4" borderId="62" xfId="0" applyFont="1" applyFill="1" applyBorder="1" applyAlignment="1" applyProtection="1">
      <alignment horizontal="center" vertical="top" wrapText="1"/>
    </xf>
    <xf numFmtId="0" fontId="34" fillId="4" borderId="59" xfId="0" applyFont="1" applyFill="1" applyBorder="1" applyAlignment="1" applyProtection="1">
      <alignment horizontal="left" vertical="top" wrapText="1"/>
    </xf>
    <xf numFmtId="0" fontId="35" fillId="4" borderId="60" xfId="0" applyFont="1" applyFill="1" applyBorder="1" applyAlignment="1" applyProtection="1">
      <alignment horizontal="center" vertical="top" wrapText="1"/>
    </xf>
    <xf numFmtId="164" fontId="35" fillId="4" borderId="60" xfId="0" applyNumberFormat="1" applyFont="1" applyFill="1" applyBorder="1" applyAlignment="1" applyProtection="1">
      <alignment horizontal="right" vertical="top" wrapText="1"/>
    </xf>
    <xf numFmtId="165" fontId="35" fillId="4" borderId="60" xfId="0" applyNumberFormat="1" applyFont="1" applyFill="1" applyBorder="1" applyAlignment="1" applyProtection="1">
      <alignment horizontal="right" vertical="top" wrapText="1"/>
    </xf>
    <xf numFmtId="1" fontId="35" fillId="4" borderId="60" xfId="0" applyNumberFormat="1" applyFont="1" applyFill="1" applyBorder="1" applyAlignment="1" applyProtection="1">
      <alignment horizontal="center" vertical="top" wrapText="1"/>
    </xf>
    <xf numFmtId="0" fontId="35" fillId="4" borderId="61" xfId="0" applyFont="1" applyFill="1" applyBorder="1" applyAlignment="1" applyProtection="1">
      <alignment horizontal="left" vertical="top" wrapText="1"/>
    </xf>
    <xf numFmtId="165" fontId="5" fillId="4" borderId="4" xfId="0" applyNumberFormat="1" applyFont="1" applyFill="1" applyBorder="1" applyAlignment="1" applyProtection="1">
      <alignment horizontal="right" vertical="top" wrapText="1"/>
    </xf>
    <xf numFmtId="0" fontId="4" fillId="6" borderId="50" xfId="0"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0" fontId="34" fillId="4" borderId="59" xfId="0" applyFont="1" applyFill="1" applyBorder="1" applyAlignment="1" applyProtection="1">
      <alignment vertical="top" wrapText="1"/>
    </xf>
    <xf numFmtId="0" fontId="35" fillId="4" borderId="59" xfId="0" applyFont="1" applyFill="1" applyBorder="1" applyAlignment="1" applyProtection="1">
      <alignment vertical="top" wrapText="1"/>
    </xf>
    <xf numFmtId="165" fontId="34" fillId="4" borderId="61" xfId="0" applyNumberFormat="1" applyFont="1" applyFill="1" applyBorder="1" applyAlignment="1" applyProtection="1">
      <alignment horizontal="right" vertical="top" wrapText="1"/>
    </xf>
    <xf numFmtId="0" fontId="3" fillId="4" borderId="22" xfId="0" applyFont="1" applyFill="1" applyBorder="1" applyAlignment="1" applyProtection="1">
      <alignment horizontal="center" vertical="top" wrapText="1"/>
    </xf>
    <xf numFmtId="0" fontId="3" fillId="4" borderId="44" xfId="0" applyFont="1" applyFill="1" applyBorder="1" applyAlignment="1" applyProtection="1">
      <alignment horizontal="right" vertical="top" wrapText="1"/>
    </xf>
    <xf numFmtId="0" fontId="34" fillId="4" borderId="62" xfId="0" applyFont="1" applyFill="1" applyBorder="1" applyAlignment="1" applyProtection="1">
      <alignment vertical="center" wrapText="1"/>
    </xf>
    <xf numFmtId="165" fontId="35" fillId="4" borderId="73" xfId="0" applyNumberFormat="1" applyFont="1" applyFill="1" applyBorder="1" applyAlignment="1" applyProtection="1">
      <alignment horizontal="right" vertical="top" wrapText="1"/>
    </xf>
    <xf numFmtId="0" fontId="3" fillId="4" borderId="36" xfId="0" applyFont="1" applyFill="1" applyBorder="1" applyAlignment="1" applyProtection="1">
      <alignment horizontal="center" vertical="top" wrapText="1"/>
    </xf>
    <xf numFmtId="165" fontId="3" fillId="4" borderId="76" xfId="0" applyNumberFormat="1" applyFont="1" applyFill="1" applyBorder="1" applyAlignment="1" applyProtection="1">
      <alignment horizontal="right" vertical="top" wrapText="1"/>
    </xf>
    <xf numFmtId="165" fontId="3" fillId="4" borderId="19" xfId="0" applyNumberFormat="1" applyFont="1" applyFill="1" applyBorder="1" applyAlignment="1" applyProtection="1">
      <alignment horizontal="right" vertical="top" wrapText="1"/>
    </xf>
    <xf numFmtId="165" fontId="3" fillId="4" borderId="26" xfId="0" applyNumberFormat="1" applyFont="1" applyFill="1" applyBorder="1" applyAlignment="1" applyProtection="1">
      <alignment horizontal="right" vertical="top" wrapText="1"/>
    </xf>
    <xf numFmtId="0" fontId="3" fillId="6" borderId="36" xfId="0" applyFont="1" applyFill="1" applyBorder="1" applyAlignment="1" applyProtection="1">
      <alignment horizontal="center" vertical="top" wrapText="1"/>
    </xf>
    <xf numFmtId="1" fontId="5" fillId="4" borderId="28" xfId="0" applyNumberFormat="1" applyFont="1" applyFill="1" applyBorder="1" applyAlignment="1" applyProtection="1">
      <alignment vertical="top" wrapText="1"/>
    </xf>
    <xf numFmtId="1" fontId="1" fillId="4" borderId="28" xfId="0" applyNumberFormat="1" applyFont="1" applyFill="1" applyBorder="1" applyAlignment="1" applyProtection="1">
      <alignment vertical="top" wrapText="1"/>
    </xf>
    <xf numFmtId="1" fontId="3" fillId="4" borderId="28" xfId="0" applyNumberFormat="1" applyFont="1" applyFill="1" applyBorder="1" applyAlignment="1" applyProtection="1">
      <alignment vertical="top" wrapText="1"/>
    </xf>
    <xf numFmtId="0" fontId="35" fillId="4" borderId="59" xfId="0" applyFont="1" applyFill="1" applyBorder="1" applyAlignment="1" applyProtection="1">
      <alignment horizontal="center" vertical="top" wrapText="1"/>
    </xf>
    <xf numFmtId="1" fontId="35" fillId="4" borderId="60" xfId="0" applyNumberFormat="1" applyFont="1" applyFill="1" applyBorder="1" applyAlignment="1" applyProtection="1">
      <alignment horizontal="left" vertical="top" wrapText="1"/>
    </xf>
    <xf numFmtId="1" fontId="5" fillId="4" borderId="28" xfId="0" applyNumberFormat="1" applyFont="1" applyFill="1" applyBorder="1" applyAlignment="1" applyProtection="1">
      <alignment horizontal="left" vertical="top" wrapText="1"/>
    </xf>
    <xf numFmtId="1" fontId="3" fillId="4" borderId="28" xfId="0" applyNumberFormat="1" applyFont="1" applyFill="1" applyBorder="1" applyAlignment="1" applyProtection="1">
      <alignment horizontal="left" vertical="top" wrapText="1"/>
    </xf>
    <xf numFmtId="164" fontId="0" fillId="0" borderId="0" xfId="0" applyNumberFormat="1" applyProtection="1">
      <protection locked="0"/>
    </xf>
    <xf numFmtId="164" fontId="0" fillId="0" borderId="1" xfId="0" applyNumberFormat="1" applyBorder="1" applyProtection="1">
      <protection locked="0"/>
    </xf>
    <xf numFmtId="164" fontId="0" fillId="0" borderId="14" xfId="0" applyNumberFormat="1" applyBorder="1" applyProtection="1">
      <protection locked="0"/>
    </xf>
    <xf numFmtId="164" fontId="0" fillId="0" borderId="3" xfId="0" applyNumberFormat="1" applyBorder="1" applyProtection="1">
      <protection locked="0"/>
    </xf>
    <xf numFmtId="49" fontId="7" fillId="6" borderId="42" xfId="0" applyNumberFormat="1" applyFont="1" applyFill="1" applyBorder="1" applyAlignment="1" applyProtection="1">
      <alignment horizontal="left" vertical="top" wrapText="1"/>
    </xf>
    <xf numFmtId="49" fontId="4" fillId="6" borderId="27" xfId="0" applyNumberFormat="1" applyFont="1" applyFill="1" applyBorder="1" applyAlignment="1" applyProtection="1">
      <alignment horizontal="center" vertical="top" wrapText="1"/>
    </xf>
    <xf numFmtId="0" fontId="4" fillId="6" borderId="2" xfId="0" applyFont="1" applyFill="1" applyBorder="1" applyAlignment="1" applyProtection="1">
      <alignment horizontal="right"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44" fontId="7" fillId="6" borderId="1" xfId="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5" fillId="0" borderId="1" xfId="0" applyFont="1" applyBorder="1" applyAlignment="1" applyProtection="1">
      <alignment horizontal="left" vertical="top" wrapText="1"/>
      <protection locked="0"/>
    </xf>
    <xf numFmtId="0" fontId="3" fillId="7" borderId="2" xfId="0" applyFont="1" applyFill="1" applyBorder="1" applyAlignment="1" applyProtection="1">
      <alignment horizontal="left" vertical="top" wrapText="1"/>
    </xf>
    <xf numFmtId="0" fontId="5" fillId="7" borderId="7" xfId="0" applyFont="1" applyFill="1" applyBorder="1" applyAlignment="1" applyProtection="1">
      <alignment horizontal="left" vertical="top" wrapText="1"/>
    </xf>
    <xf numFmtId="1" fontId="5" fillId="7" borderId="8" xfId="0" applyNumberFormat="1" applyFont="1" applyFill="1" applyBorder="1" applyAlignment="1" applyProtection="1">
      <alignment horizontal="center" vertical="top" wrapText="1"/>
    </xf>
    <xf numFmtId="1" fontId="5" fillId="7" borderId="8" xfId="0" applyNumberFormat="1" applyFont="1" applyFill="1" applyBorder="1" applyAlignment="1" applyProtection="1">
      <alignment horizontal="left" vertical="top" wrapText="1"/>
    </xf>
    <xf numFmtId="165" fontId="5" fillId="7" borderId="12" xfId="0" applyNumberFormat="1" applyFont="1" applyFill="1" applyBorder="1" applyAlignment="1" applyProtection="1">
      <alignment horizontal="right" vertical="top" wrapText="1"/>
    </xf>
    <xf numFmtId="165" fontId="3" fillId="7" borderId="26" xfId="0" applyNumberFormat="1" applyFont="1" applyFill="1" applyBorder="1" applyAlignment="1" applyProtection="1">
      <alignment horizontal="right" vertical="top" wrapText="1"/>
    </xf>
    <xf numFmtId="0" fontId="3" fillId="4" borderId="22" xfId="0" applyFont="1" applyFill="1" applyBorder="1" applyAlignment="1" applyProtection="1">
      <alignment horizontal="left" vertical="top" wrapText="1"/>
    </xf>
    <xf numFmtId="0" fontId="3" fillId="4" borderId="42" xfId="0" applyFont="1" applyFill="1" applyBorder="1" applyAlignment="1" applyProtection="1">
      <alignment horizontal="left" vertical="top" wrapText="1"/>
    </xf>
    <xf numFmtId="0" fontId="5" fillId="4" borderId="27" xfId="0" applyFont="1" applyFill="1" applyBorder="1" applyAlignment="1" applyProtection="1">
      <alignment horizontal="left" vertical="top" wrapText="1"/>
    </xf>
    <xf numFmtId="1" fontId="5" fillId="4" borderId="27" xfId="0" applyNumberFormat="1" applyFont="1" applyFill="1" applyBorder="1" applyAlignment="1" applyProtection="1">
      <alignment horizontal="center" vertical="top" wrapText="1"/>
    </xf>
    <xf numFmtId="1" fontId="5" fillId="4" borderId="27" xfId="0" applyNumberFormat="1" applyFont="1" applyFill="1" applyBorder="1" applyAlignment="1" applyProtection="1">
      <alignment horizontal="left" vertical="top" wrapText="1"/>
    </xf>
    <xf numFmtId="165" fontId="3" fillId="4" borderId="27" xfId="0" applyNumberFormat="1" applyFont="1" applyFill="1" applyBorder="1" applyAlignment="1" applyProtection="1">
      <alignment horizontal="right" vertical="top" wrapText="1"/>
    </xf>
    <xf numFmtId="165" fontId="3" fillId="4" borderId="43" xfId="0" applyNumberFormat="1" applyFont="1" applyFill="1" applyBorder="1" applyAlignment="1" applyProtection="1">
      <alignment horizontal="right" vertical="top" wrapText="1"/>
    </xf>
    <xf numFmtId="0" fontId="1" fillId="7" borderId="2" xfId="0" applyFont="1" applyFill="1" applyBorder="1" applyAlignment="1" applyProtection="1">
      <alignment horizontal="left" vertical="top" wrapText="1"/>
    </xf>
    <xf numFmtId="0" fontId="5" fillId="7" borderId="1" xfId="0" applyFont="1" applyFill="1" applyBorder="1" applyAlignment="1" applyProtection="1">
      <alignment horizontal="left" vertical="top" wrapText="1"/>
    </xf>
    <xf numFmtId="1" fontId="5" fillId="7" borderId="1" xfId="0" applyNumberFormat="1" applyFont="1" applyFill="1" applyBorder="1" applyAlignment="1" applyProtection="1">
      <alignment horizontal="center" vertical="top" wrapText="1"/>
    </xf>
    <xf numFmtId="1" fontId="5" fillId="7" borderId="1" xfId="0" applyNumberFormat="1" applyFont="1" applyFill="1" applyBorder="1" applyAlignment="1" applyProtection="1">
      <alignment horizontal="left" vertical="top" wrapText="1"/>
    </xf>
    <xf numFmtId="165" fontId="5" fillId="7" borderId="1" xfId="0" applyNumberFormat="1" applyFont="1" applyFill="1" applyBorder="1" applyAlignment="1" applyProtection="1">
      <alignment horizontal="right" vertical="top" wrapText="1"/>
    </xf>
    <xf numFmtId="165" fontId="5" fillId="7" borderId="19" xfId="0" applyNumberFormat="1" applyFont="1" applyFill="1" applyBorder="1" applyAlignment="1" applyProtection="1">
      <alignment horizontal="right" vertical="top" wrapText="1"/>
    </xf>
    <xf numFmtId="0" fontId="3" fillId="4" borderId="32" xfId="0" applyFont="1" applyFill="1" applyBorder="1" applyAlignment="1" applyProtection="1">
      <alignment horizontal="left" vertical="top" wrapText="1"/>
    </xf>
    <xf numFmtId="1" fontId="3" fillId="4" borderId="32" xfId="0" applyNumberFormat="1" applyFont="1" applyFill="1" applyBorder="1" applyAlignment="1" applyProtection="1">
      <alignment horizontal="center" vertical="top" wrapText="1"/>
    </xf>
    <xf numFmtId="1" fontId="3" fillId="4" borderId="32" xfId="0" applyNumberFormat="1" applyFont="1" applyFill="1" applyBorder="1" applyAlignment="1" applyProtection="1">
      <alignment horizontal="right" vertical="top" wrapText="1"/>
    </xf>
    <xf numFmtId="0" fontId="1" fillId="4" borderId="15"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72" xfId="0" applyFont="1" applyFill="1" applyBorder="1" applyAlignment="1" applyProtection="1">
      <alignment horizontal="left" vertical="top" wrapText="1"/>
    </xf>
    <xf numFmtId="0" fontId="1" fillId="4" borderId="37" xfId="0" applyFont="1" applyFill="1" applyBorder="1" applyAlignment="1" applyProtection="1">
      <alignment horizontal="left" vertical="top" wrapText="1"/>
    </xf>
    <xf numFmtId="0" fontId="4" fillId="6" borderId="53" xfId="0" applyFont="1" applyFill="1" applyBorder="1" applyAlignment="1" applyProtection="1">
      <alignment horizontal="left" vertical="top" wrapText="1"/>
    </xf>
    <xf numFmtId="0" fontId="1" fillId="0" borderId="0" xfId="0" applyFont="1" applyProtection="1">
      <protection locked="0"/>
    </xf>
    <xf numFmtId="0" fontId="35" fillId="0" borderId="0" xfId="0" applyFont="1" applyFill="1" applyBorder="1" applyProtection="1">
      <protection locked="0"/>
    </xf>
    <xf numFmtId="0" fontId="39" fillId="0" borderId="0" xfId="0" applyFont="1" applyFill="1" applyBorder="1" applyAlignment="1" applyProtection="1">
      <alignment horizontal="center" vertical="center" wrapText="1"/>
      <protection locked="0"/>
    </xf>
    <xf numFmtId="14" fontId="36" fillId="5" borderId="1" xfId="1" applyNumberFormat="1" applyFont="1" applyFill="1" applyBorder="1" applyAlignment="1" applyProtection="1">
      <alignment vertical="center" wrapText="1"/>
      <protection locked="0"/>
    </xf>
    <xf numFmtId="14" fontId="36" fillId="5" borderId="1" xfId="0" applyNumberFormat="1" applyFont="1" applyFill="1" applyBorder="1" applyAlignment="1" applyProtection="1">
      <alignment vertical="center" wrapText="1"/>
      <protection locked="0"/>
    </xf>
    <xf numFmtId="0" fontId="38" fillId="0" borderId="0" xfId="0" applyFont="1" applyFill="1" applyBorder="1" applyAlignment="1" applyProtection="1">
      <alignment horizontal="right" vertical="center" wrapText="1"/>
      <protection locked="0"/>
    </xf>
    <xf numFmtId="165" fontId="36" fillId="0" borderId="0" xfId="1" applyNumberFormat="1" applyFont="1" applyFill="1" applyBorder="1" applyAlignment="1" applyProtection="1">
      <alignment vertical="center" wrapText="1"/>
      <protection locked="0"/>
    </xf>
    <xf numFmtId="165" fontId="36" fillId="0" borderId="0" xfId="0" applyNumberFormat="1" applyFont="1" applyFill="1" applyBorder="1" applyAlignment="1" applyProtection="1">
      <alignment vertical="center" wrapText="1"/>
      <protection locked="0"/>
    </xf>
    <xf numFmtId="9" fontId="36" fillId="0" borderId="0" xfId="4" applyFont="1" applyFill="1" applyBorder="1" applyAlignment="1" applyProtection="1">
      <alignment vertical="center" wrapText="1"/>
      <protection locked="0"/>
    </xf>
    <xf numFmtId="9" fontId="36" fillId="0" borderId="0" xfId="4" applyFont="1" applyFill="1" applyBorder="1" applyProtection="1">
      <protection locked="0"/>
    </xf>
    <xf numFmtId="0" fontId="35" fillId="0" borderId="0" xfId="0" applyFont="1" applyProtection="1">
      <protection locked="0"/>
    </xf>
    <xf numFmtId="0" fontId="2" fillId="0" borderId="0" xfId="0" applyFont="1" applyProtection="1">
      <protection locked="0"/>
    </xf>
    <xf numFmtId="0" fontId="46" fillId="0" borderId="0" xfId="0" applyFont="1" applyProtection="1">
      <protection locked="0"/>
    </xf>
    <xf numFmtId="0" fontId="0" fillId="4" borderId="53" xfId="0" applyFill="1" applyBorder="1" applyProtection="1"/>
    <xf numFmtId="0" fontId="45" fillId="4" borderId="23" xfId="0" applyFont="1" applyFill="1" applyBorder="1" applyProtection="1"/>
    <xf numFmtId="0" fontId="0" fillId="4" borderId="23" xfId="0" applyFill="1" applyBorder="1" applyProtection="1"/>
    <xf numFmtId="0" fontId="0" fillId="4" borderId="24" xfId="0" applyFill="1" applyBorder="1" applyProtection="1"/>
    <xf numFmtId="0" fontId="0" fillId="4" borderId="16" xfId="0" applyFill="1" applyBorder="1" applyProtection="1"/>
    <xf numFmtId="0" fontId="26" fillId="4" borderId="0" xfId="0" applyFont="1" applyFill="1" applyBorder="1" applyProtection="1"/>
    <xf numFmtId="0" fontId="0" fillId="4" borderId="0" xfId="0" applyFill="1" applyBorder="1" applyProtection="1"/>
    <xf numFmtId="0" fontId="0" fillId="4" borderId="17" xfId="0" applyFill="1" applyBorder="1" applyProtection="1"/>
    <xf numFmtId="0" fontId="0" fillId="4" borderId="54" xfId="0" applyFill="1" applyBorder="1" applyProtection="1"/>
    <xf numFmtId="0" fontId="31" fillId="4" borderId="25" xfId="0" applyFont="1" applyFill="1" applyBorder="1" applyProtection="1"/>
    <xf numFmtId="0" fontId="0" fillId="4" borderId="25" xfId="0" applyFill="1" applyBorder="1" applyProtection="1"/>
    <xf numFmtId="0" fontId="0" fillId="4" borderId="55" xfId="0" applyFill="1" applyBorder="1" applyProtection="1"/>
    <xf numFmtId="0" fontId="37" fillId="8" borderId="55" xfId="0" applyFont="1" applyFill="1" applyBorder="1" applyAlignment="1" applyProtection="1">
      <alignment horizontal="center" vertical="center"/>
    </xf>
    <xf numFmtId="0" fontId="37" fillId="8" borderId="35" xfId="0" applyFont="1" applyFill="1" applyBorder="1" applyAlignment="1" applyProtection="1">
      <alignment horizontal="center" vertical="center"/>
    </xf>
    <xf numFmtId="0" fontId="37" fillId="8" borderId="25" xfId="0" applyFont="1" applyFill="1" applyBorder="1" applyAlignment="1" applyProtection="1">
      <alignment horizontal="center" vertical="center"/>
    </xf>
    <xf numFmtId="0" fontId="37" fillId="9" borderId="55" xfId="0" applyFont="1" applyFill="1" applyBorder="1" applyAlignment="1" applyProtection="1">
      <alignment horizontal="center" vertical="center"/>
    </xf>
    <xf numFmtId="0" fontId="37" fillId="9" borderId="35" xfId="0" applyFont="1" applyFill="1" applyBorder="1" applyAlignment="1" applyProtection="1">
      <alignment horizontal="center" vertical="center"/>
    </xf>
    <xf numFmtId="0" fontId="39" fillId="4" borderId="54" xfId="0" applyFont="1" applyFill="1" applyBorder="1" applyAlignment="1" applyProtection="1">
      <alignment vertical="center"/>
    </xf>
    <xf numFmtId="6" fontId="39" fillId="4" borderId="58" xfId="0" applyNumberFormat="1" applyFont="1" applyFill="1" applyBorder="1" applyAlignment="1" applyProtection="1">
      <alignment horizontal="right" vertical="center"/>
    </xf>
    <xf numFmtId="6" fontId="39" fillId="4" borderId="55" xfId="0" applyNumberFormat="1" applyFont="1" applyFill="1" applyBorder="1" applyAlignment="1" applyProtection="1">
      <alignment horizontal="right" vertical="center"/>
    </xf>
    <xf numFmtId="6" fontId="39" fillId="4" borderId="25" xfId="0" applyNumberFormat="1" applyFont="1" applyFill="1" applyBorder="1" applyAlignment="1" applyProtection="1">
      <alignment horizontal="right" vertical="center"/>
    </xf>
    <xf numFmtId="6" fontId="39" fillId="4" borderId="35" xfId="0" applyNumberFormat="1" applyFont="1" applyFill="1" applyBorder="1" applyAlignment="1" applyProtection="1">
      <alignment horizontal="right" vertical="center"/>
    </xf>
    <xf numFmtId="0" fontId="37" fillId="4" borderId="54" xfId="0" applyFont="1" applyFill="1" applyBorder="1" applyAlignment="1" applyProtection="1">
      <alignment vertical="center"/>
    </xf>
    <xf numFmtId="0" fontId="38" fillId="11" borderId="54" xfId="0" applyFont="1" applyFill="1" applyBorder="1" applyAlignment="1" applyProtection="1">
      <alignment vertical="center"/>
    </xf>
    <xf numFmtId="6" fontId="39" fillId="11" borderId="58" xfId="0" applyNumberFormat="1" applyFont="1" applyFill="1" applyBorder="1" applyAlignment="1" applyProtection="1">
      <alignment horizontal="right" vertical="center"/>
    </xf>
    <xf numFmtId="6" fontId="38" fillId="11" borderId="25" xfId="0" applyNumberFormat="1" applyFont="1" applyFill="1" applyBorder="1" applyAlignment="1" applyProtection="1">
      <alignment horizontal="right" vertical="center"/>
    </xf>
    <xf numFmtId="6" fontId="39" fillId="11" borderId="55" xfId="0" applyNumberFormat="1" applyFont="1" applyFill="1" applyBorder="1" applyAlignment="1" applyProtection="1">
      <alignment horizontal="right" vertical="center"/>
    </xf>
    <xf numFmtId="0" fontId="37" fillId="8" borderId="1" xfId="0" applyFont="1" applyFill="1" applyBorder="1" applyAlignment="1" applyProtection="1">
      <alignment horizontal="center" vertical="center" wrapText="1"/>
    </xf>
    <xf numFmtId="0" fontId="39" fillId="4" borderId="1" xfId="0" applyFont="1" applyFill="1" applyBorder="1" applyAlignment="1" applyProtection="1">
      <alignment horizontal="center" vertical="center" wrapText="1"/>
    </xf>
    <xf numFmtId="0" fontId="38" fillId="10" borderId="1" xfId="0" applyFont="1" applyFill="1" applyBorder="1" applyAlignment="1" applyProtection="1">
      <alignment horizontal="right" vertical="center" wrapText="1"/>
    </xf>
    <xf numFmtId="14" fontId="36" fillId="11" borderId="1" xfId="1" applyNumberFormat="1" applyFont="1" applyFill="1" applyBorder="1" applyAlignment="1" applyProtection="1">
      <alignment vertical="center" wrapText="1"/>
    </xf>
    <xf numFmtId="14" fontId="36" fillId="11" borderId="1" xfId="0" applyNumberFormat="1" applyFont="1" applyFill="1" applyBorder="1" applyAlignment="1" applyProtection="1">
      <alignment vertical="center" wrapText="1"/>
    </xf>
    <xf numFmtId="0" fontId="38" fillId="8" borderId="55" xfId="0" applyFont="1" applyFill="1" applyBorder="1" applyAlignment="1" applyProtection="1">
      <alignment horizontal="center" vertical="center"/>
    </xf>
    <xf numFmtId="0" fontId="37" fillId="8" borderId="55" xfId="0" applyFont="1" applyFill="1" applyBorder="1" applyAlignment="1" applyProtection="1">
      <alignment horizontal="center" vertical="center" wrapText="1"/>
    </xf>
    <xf numFmtId="0" fontId="38" fillId="8" borderId="55" xfId="0" applyFont="1" applyFill="1" applyBorder="1" applyAlignment="1" applyProtection="1">
      <alignment horizontal="center" vertical="center" wrapText="1"/>
    </xf>
    <xf numFmtId="0" fontId="39" fillId="4" borderId="58" xfId="0" applyFont="1" applyFill="1" applyBorder="1" applyAlignment="1" applyProtection="1">
      <alignment horizontal="center" vertical="center" wrapText="1"/>
    </xf>
    <xf numFmtId="165" fontId="36" fillId="4" borderId="55" xfId="1" applyNumberFormat="1" applyFont="1" applyFill="1" applyBorder="1" applyAlignment="1" applyProtection="1">
      <alignment vertical="center" wrapText="1"/>
    </xf>
    <xf numFmtId="9" fontId="36" fillId="4" borderId="55" xfId="4" applyFont="1" applyFill="1" applyBorder="1" applyAlignment="1" applyProtection="1">
      <alignment vertical="center" wrapText="1"/>
    </xf>
    <xf numFmtId="165" fontId="36" fillId="4" borderId="55" xfId="0" applyNumberFormat="1" applyFont="1" applyFill="1" applyBorder="1" applyAlignment="1" applyProtection="1">
      <alignment vertical="center" wrapText="1"/>
    </xf>
    <xf numFmtId="9" fontId="36" fillId="4" borderId="55" xfId="4" applyFont="1" applyFill="1" applyBorder="1" applyProtection="1"/>
    <xf numFmtId="0" fontId="38" fillId="10" borderId="58" xfId="0" applyFont="1" applyFill="1" applyBorder="1" applyAlignment="1" applyProtection="1">
      <alignment horizontal="right" vertical="center" wrapText="1"/>
    </xf>
    <xf numFmtId="165" fontId="36" fillId="11" borderId="55" xfId="1" applyNumberFormat="1" applyFont="1" applyFill="1" applyBorder="1" applyAlignment="1" applyProtection="1">
      <alignment vertical="center" wrapText="1"/>
    </xf>
    <xf numFmtId="9" fontId="36" fillId="11" borderId="55" xfId="4" applyFont="1" applyFill="1" applyBorder="1" applyAlignment="1" applyProtection="1">
      <alignment vertical="center" wrapText="1"/>
    </xf>
    <xf numFmtId="165" fontId="36" fillId="11" borderId="55" xfId="0" applyNumberFormat="1" applyFont="1" applyFill="1" applyBorder="1" applyAlignment="1" applyProtection="1">
      <alignment vertical="center" wrapText="1"/>
    </xf>
    <xf numFmtId="9" fontId="36" fillId="11" borderId="55" xfId="4" applyFont="1" applyFill="1" applyBorder="1" applyProtection="1"/>
    <xf numFmtId="0" fontId="40" fillId="7" borderId="1" xfId="0" applyFont="1" applyFill="1" applyBorder="1" applyProtection="1"/>
    <xf numFmtId="0" fontId="41" fillId="7" borderId="1" xfId="0" applyFont="1" applyFill="1" applyBorder="1" applyAlignment="1" applyProtection="1">
      <alignment horizontal="center" vertical="center" wrapText="1"/>
    </xf>
    <xf numFmtId="165" fontId="40" fillId="7" borderId="1" xfId="0" applyNumberFormat="1" applyFont="1" applyFill="1" applyBorder="1" applyProtection="1"/>
    <xf numFmtId="9" fontId="40" fillId="6" borderId="1" xfId="4" applyFont="1" applyFill="1" applyBorder="1" applyProtection="1"/>
    <xf numFmtId="165" fontId="40" fillId="11" borderId="1" xfId="0" applyNumberFormat="1" applyFont="1" applyFill="1" applyBorder="1" applyProtection="1"/>
    <xf numFmtId="9" fontId="40" fillId="11" borderId="1" xfId="4" applyFont="1" applyFill="1" applyBorder="1" applyProtection="1"/>
    <xf numFmtId="0" fontId="42" fillId="7" borderId="1" xfId="0" applyFont="1" applyFill="1" applyBorder="1" applyAlignment="1" applyProtection="1">
      <alignment horizontal="center" vertical="center" wrapText="1"/>
    </xf>
    <xf numFmtId="0" fontId="42" fillId="4" borderId="1" xfId="0" applyFont="1" applyFill="1" applyBorder="1" applyAlignment="1" applyProtection="1">
      <alignment vertical="center"/>
    </xf>
    <xf numFmtId="0" fontId="43" fillId="4" borderId="1" xfId="0" applyFont="1" applyFill="1" applyBorder="1" applyAlignment="1" applyProtection="1">
      <alignment vertical="center"/>
    </xf>
    <xf numFmtId="0" fontId="44" fillId="11" borderId="1" xfId="0" applyFont="1" applyFill="1" applyBorder="1" applyAlignment="1" applyProtection="1">
      <alignment vertical="center"/>
    </xf>
    <xf numFmtId="0" fontId="41" fillId="4" borderId="1" xfId="0" applyFont="1" applyFill="1" applyBorder="1" applyAlignment="1" applyProtection="1">
      <alignment vertical="center"/>
    </xf>
    <xf numFmtId="0" fontId="27" fillId="13" borderId="77" xfId="0" applyFont="1" applyFill="1" applyBorder="1" applyAlignment="1" applyProtection="1">
      <alignment horizontal="center" vertical="center" wrapText="1"/>
    </xf>
    <xf numFmtId="0" fontId="27" fillId="13" borderId="78" xfId="0" applyFont="1" applyFill="1" applyBorder="1" applyAlignment="1" applyProtection="1">
      <alignment horizontal="center" vertical="center" wrapText="1"/>
    </xf>
    <xf numFmtId="0" fontId="2" fillId="15" borderId="72" xfId="0" applyFont="1" applyFill="1" applyBorder="1" applyAlignment="1" applyProtection="1">
      <alignment vertical="top" wrapText="1"/>
    </xf>
    <xf numFmtId="0" fontId="27" fillId="14" borderId="78" xfId="0" applyFont="1" applyFill="1" applyBorder="1" applyAlignment="1" applyProtection="1">
      <alignment horizontal="right" vertical="top" wrapText="1"/>
    </xf>
    <xf numFmtId="0" fontId="27" fillId="13" borderId="22" xfId="0" applyFont="1" applyFill="1" applyBorder="1" applyAlignment="1" applyProtection="1">
      <alignment horizontal="center" vertical="center" wrapText="1"/>
    </xf>
    <xf numFmtId="0" fontId="27" fillId="13" borderId="32" xfId="0" applyFont="1" applyFill="1" applyBorder="1" applyAlignment="1" applyProtection="1">
      <alignment horizontal="center" vertical="center" wrapText="1"/>
    </xf>
    <xf numFmtId="0" fontId="27" fillId="13" borderId="21" xfId="0" applyFont="1" applyFill="1" applyBorder="1" applyAlignment="1" applyProtection="1">
      <alignment horizontal="center" vertical="center" wrapText="1"/>
    </xf>
    <xf numFmtId="0" fontId="27" fillId="13" borderId="44" xfId="0" applyFont="1" applyFill="1" applyBorder="1" applyAlignment="1" applyProtection="1">
      <alignment horizontal="center" vertical="center" wrapText="1"/>
    </xf>
    <xf numFmtId="165" fontId="27" fillId="14" borderId="22" xfId="0" applyNumberFormat="1" applyFont="1" applyFill="1" applyBorder="1" applyAlignment="1" applyProtection="1">
      <alignment horizontal="right" vertical="top" wrapText="1"/>
    </xf>
    <xf numFmtId="165" fontId="27" fillId="14" borderId="32" xfId="0" applyNumberFormat="1" applyFont="1" applyFill="1" applyBorder="1" applyAlignment="1" applyProtection="1">
      <alignment horizontal="right" vertical="top" wrapText="1"/>
    </xf>
    <xf numFmtId="165" fontId="27" fillId="14" borderId="21" xfId="0" applyNumberFormat="1" applyFont="1" applyFill="1" applyBorder="1" applyAlignment="1" applyProtection="1">
      <alignment horizontal="right" vertical="top" wrapText="1"/>
    </xf>
    <xf numFmtId="165" fontId="27" fillId="14" borderId="44" xfId="0" applyNumberFormat="1" applyFont="1" applyFill="1" applyBorder="1" applyAlignment="1" applyProtection="1">
      <alignment horizontal="right" vertical="top" wrapText="1"/>
    </xf>
    <xf numFmtId="165" fontId="27" fillId="14" borderId="26" xfId="0" applyNumberFormat="1" applyFont="1" applyFill="1" applyBorder="1" applyAlignment="1" applyProtection="1">
      <alignment horizontal="right" vertical="top" wrapText="1"/>
    </xf>
    <xf numFmtId="165" fontId="2" fillId="15" borderId="7" xfId="0" applyNumberFormat="1" applyFont="1" applyFill="1" applyBorder="1" applyProtection="1"/>
    <xf numFmtId="165" fontId="2" fillId="15" borderId="26" xfId="0" applyNumberFormat="1" applyFont="1" applyFill="1" applyBorder="1" applyAlignment="1" applyProtection="1">
      <alignment horizontal="right" vertical="top" wrapText="1"/>
    </xf>
    <xf numFmtId="165" fontId="2" fillId="15" borderId="15" xfId="0" applyNumberFormat="1" applyFont="1" applyFill="1" applyBorder="1" applyAlignment="1" applyProtection="1">
      <alignment horizontal="right" vertical="top" wrapText="1"/>
    </xf>
    <xf numFmtId="0" fontId="27" fillId="6" borderId="36" xfId="0" applyFont="1" applyFill="1" applyBorder="1" applyAlignment="1" applyProtection="1">
      <alignment horizontal="center" vertical="center" wrapText="1"/>
    </xf>
    <xf numFmtId="0" fontId="27" fillId="6" borderId="28" xfId="0" applyFont="1" applyFill="1" applyBorder="1" applyAlignment="1" applyProtection="1">
      <alignment horizontal="center" vertical="center" wrapText="1"/>
    </xf>
    <xf numFmtId="0" fontId="27" fillId="6" borderId="50" xfId="0" applyFont="1" applyFill="1" applyBorder="1" applyAlignment="1" applyProtection="1">
      <alignment horizontal="center" vertical="center" wrapText="1"/>
    </xf>
    <xf numFmtId="165" fontId="27" fillId="6" borderId="34" xfId="0" applyNumberFormat="1" applyFont="1" applyFill="1" applyBorder="1" applyAlignment="1" applyProtection="1">
      <alignment horizontal="center" vertical="center" wrapText="1"/>
    </xf>
    <xf numFmtId="0" fontId="2" fillId="15" borderId="15" xfId="0" applyFont="1" applyFill="1" applyBorder="1" applyAlignment="1" applyProtection="1">
      <alignment vertical="top" wrapText="1"/>
    </xf>
    <xf numFmtId="165" fontId="2" fillId="15" borderId="8" xfId="0" applyNumberFormat="1" applyFont="1" applyFill="1" applyBorder="1" applyAlignment="1" applyProtection="1">
      <alignment horizontal="right" vertical="top" wrapText="1"/>
    </xf>
    <xf numFmtId="165" fontId="2" fillId="15" borderId="3" xfId="0" applyNumberFormat="1" applyFont="1" applyFill="1" applyBorder="1" applyAlignment="1" applyProtection="1">
      <alignment horizontal="right" vertical="top" wrapText="1"/>
    </xf>
    <xf numFmtId="165" fontId="27" fillId="4" borderId="26" xfId="0" applyNumberFormat="1" applyFont="1" applyFill="1" applyBorder="1" applyAlignment="1" applyProtection="1">
      <alignment horizontal="right" vertical="top" wrapText="1"/>
    </xf>
    <xf numFmtId="0" fontId="27" fillId="4" borderId="22" xfId="0" applyFont="1" applyFill="1" applyBorder="1" applyAlignment="1" applyProtection="1">
      <alignment horizontal="right" vertical="top" wrapText="1"/>
    </xf>
    <xf numFmtId="165" fontId="27" fillId="4" borderId="32" xfId="0" applyNumberFormat="1" applyFont="1" applyFill="1" applyBorder="1" applyAlignment="1" applyProtection="1">
      <alignment horizontal="right" vertical="top" wrapText="1"/>
    </xf>
    <xf numFmtId="165" fontId="27" fillId="4" borderId="21" xfId="0" applyNumberFormat="1" applyFont="1" applyFill="1" applyBorder="1" applyAlignment="1" applyProtection="1">
      <alignment horizontal="right" vertical="top" wrapText="1"/>
    </xf>
    <xf numFmtId="0" fontId="3" fillId="7" borderId="42" xfId="0" applyFont="1" applyFill="1" applyBorder="1" applyAlignment="1" applyProtection="1">
      <alignment horizontal="left" vertical="top" wrapText="1"/>
    </xf>
    <xf numFmtId="0" fontId="1" fillId="7" borderId="66" xfId="0" applyFont="1" applyFill="1" applyBorder="1" applyAlignment="1" applyProtection="1">
      <alignment horizontal="left" vertical="top" wrapText="1"/>
    </xf>
    <xf numFmtId="1" fontId="5" fillId="7" borderId="27" xfId="0" applyNumberFormat="1" applyFont="1" applyFill="1" applyBorder="1" applyAlignment="1" applyProtection="1">
      <alignment horizontal="center" vertical="top" wrapText="1"/>
    </xf>
    <xf numFmtId="1" fontId="1" fillId="7" borderId="27" xfId="0" applyNumberFormat="1" applyFont="1" applyFill="1" applyBorder="1" applyAlignment="1" applyProtection="1">
      <alignment horizontal="left" vertical="top" wrapText="1"/>
    </xf>
    <xf numFmtId="165" fontId="5" fillId="7" borderId="67" xfId="0" applyNumberFormat="1" applyFont="1" applyFill="1" applyBorder="1" applyAlignment="1" applyProtection="1">
      <alignment horizontal="right" vertical="top" wrapText="1"/>
    </xf>
    <xf numFmtId="165" fontId="3" fillId="7" borderId="43" xfId="0" applyNumberFormat="1" applyFont="1" applyFill="1" applyBorder="1" applyAlignment="1" applyProtection="1">
      <alignment horizontal="right" vertical="top" wrapText="1"/>
    </xf>
    <xf numFmtId="0" fontId="5" fillId="0" borderId="44" xfId="0" applyFont="1" applyBorder="1" applyAlignment="1" applyProtection="1">
      <alignment horizontal="left" vertical="top" wrapText="1"/>
      <protection locked="0"/>
    </xf>
    <xf numFmtId="1" fontId="5" fillId="0" borderId="32" xfId="0" applyNumberFormat="1" applyFont="1" applyBorder="1" applyAlignment="1" applyProtection="1">
      <alignment horizontal="center" vertical="top" wrapText="1"/>
      <protection locked="0"/>
    </xf>
    <xf numFmtId="1" fontId="5" fillId="0" borderId="32" xfId="0" applyNumberFormat="1" applyFont="1" applyBorder="1" applyAlignment="1" applyProtection="1">
      <alignment horizontal="left" vertical="top" wrapText="1"/>
      <protection locked="0"/>
    </xf>
    <xf numFmtId="165" fontId="5" fillId="5" borderId="20" xfId="0" applyNumberFormat="1" applyFont="1" applyFill="1" applyBorder="1" applyAlignment="1" applyProtection="1">
      <alignment horizontal="right" vertical="top" wrapText="1"/>
      <protection locked="0"/>
    </xf>
    <xf numFmtId="0" fontId="4" fillId="6" borderId="27" xfId="0" applyFont="1" applyFill="1" applyBorder="1" applyAlignment="1" applyProtection="1">
      <alignment horizontal="left" vertical="top" wrapText="1"/>
    </xf>
    <xf numFmtId="1" fontId="4" fillId="6" borderId="27" xfId="0" applyNumberFormat="1" applyFont="1" applyFill="1" applyBorder="1" applyAlignment="1" applyProtection="1">
      <alignment horizontal="center" vertical="top" wrapText="1"/>
    </xf>
    <xf numFmtId="0" fontId="4" fillId="6" borderId="27" xfId="0" applyFont="1" applyFill="1" applyBorder="1" applyAlignment="1" applyProtection="1">
      <alignment horizontal="center" vertical="top" wrapText="1"/>
    </xf>
    <xf numFmtId="0" fontId="4" fillId="6" borderId="43" xfId="0" applyFont="1" applyFill="1" applyBorder="1" applyAlignment="1" applyProtection="1">
      <alignment horizontal="center" vertical="top" wrapText="1"/>
    </xf>
    <xf numFmtId="0" fontId="5" fillId="4" borderId="44" xfId="0" applyFont="1" applyFill="1" applyBorder="1" applyAlignment="1" applyProtection="1">
      <alignment horizontal="left" vertical="top" wrapText="1"/>
    </xf>
    <xf numFmtId="1" fontId="5" fillId="4" borderId="32" xfId="0" applyNumberFormat="1" applyFont="1" applyFill="1" applyBorder="1" applyAlignment="1" applyProtection="1">
      <alignment horizontal="center" vertical="top" wrapText="1"/>
    </xf>
    <xf numFmtId="1" fontId="5" fillId="4" borderId="32" xfId="0" applyNumberFormat="1" applyFont="1" applyFill="1" applyBorder="1" applyAlignment="1" applyProtection="1">
      <alignment horizontal="left" vertical="top" wrapText="1"/>
    </xf>
    <xf numFmtId="165" fontId="5" fillId="4" borderId="45" xfId="0" applyNumberFormat="1" applyFont="1" applyFill="1" applyBorder="1" applyAlignment="1" applyProtection="1">
      <alignment horizontal="right" vertical="top" wrapText="1"/>
    </xf>
    <xf numFmtId="165" fontId="5" fillId="4" borderId="39" xfId="0" applyNumberFormat="1" applyFont="1" applyFill="1" applyBorder="1" applyAlignment="1" applyProtection="1">
      <alignment horizontal="right" vertical="top" wrapText="1"/>
    </xf>
    <xf numFmtId="49" fontId="33" fillId="0" borderId="0"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4" fillId="0" borderId="0" xfId="0" applyFont="1" applyBorder="1" applyAlignment="1" applyProtection="1">
      <alignment horizontal="right" vertical="center" wrapText="1"/>
      <protection locked="0"/>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1" fillId="0" borderId="53"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4"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protection locked="0"/>
    </xf>
    <xf numFmtId="0" fontId="18" fillId="6" borderId="51" xfId="0" applyNumberFormat="1" applyFont="1" applyFill="1" applyBorder="1" applyAlignment="1" applyProtection="1">
      <alignment horizontal="center" vertical="center" wrapText="1"/>
      <protection locked="0"/>
    </xf>
    <xf numFmtId="0" fontId="18" fillId="6" borderId="30" xfId="0" applyNumberFormat="1" applyFont="1" applyFill="1" applyBorder="1" applyAlignment="1" applyProtection="1">
      <alignment horizontal="center" vertical="center" wrapText="1"/>
      <protection locked="0"/>
    </xf>
    <xf numFmtId="0" fontId="22" fillId="6" borderId="31" xfId="0" applyNumberFormat="1" applyFont="1" applyFill="1" applyBorder="1" applyAlignment="1" applyProtection="1">
      <alignment horizontal="left" vertical="center" wrapText="1" readingOrder="1"/>
    </xf>
    <xf numFmtId="0" fontId="22" fillId="6" borderId="51"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56"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49" fontId="10" fillId="0" borderId="25" xfId="0" applyNumberFormat="1" applyFont="1" applyBorder="1" applyAlignment="1" applyProtection="1">
      <alignment horizontal="center" vertical="center" wrapText="1"/>
      <protection locked="0"/>
    </xf>
    <xf numFmtId="1" fontId="4" fillId="6" borderId="47" xfId="0" applyNumberFormat="1" applyFont="1" applyFill="1" applyBorder="1" applyAlignment="1" applyProtection="1">
      <alignment horizontal="center" vertical="center" wrapText="1"/>
      <protection locked="0"/>
    </xf>
    <xf numFmtId="1" fontId="4" fillId="6" borderId="38"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right" vertical="center" wrapText="1"/>
      <protection locked="0"/>
    </xf>
    <xf numFmtId="0" fontId="4" fillId="6" borderId="27" xfId="0" applyFont="1" applyFill="1" applyBorder="1" applyAlignment="1" applyProtection="1">
      <alignment horizontal="center" vertical="center" wrapText="1"/>
      <protection locked="0"/>
    </xf>
    <xf numFmtId="49" fontId="2" fillId="0" borderId="0" xfId="0" applyNumberFormat="1" applyFont="1" applyAlignment="1" applyProtection="1">
      <alignment horizontal="left" vertical="center" wrapText="1"/>
      <protection locked="0"/>
    </xf>
    <xf numFmtId="0" fontId="4" fillId="6" borderId="46"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54" xfId="0" applyFont="1" applyFill="1" applyBorder="1" applyAlignment="1" applyProtection="1">
      <alignment horizontal="left" vertical="center" wrapText="1"/>
      <protection locked="0"/>
    </xf>
    <xf numFmtId="0" fontId="3" fillId="6" borderId="25" xfId="0" applyFont="1" applyFill="1" applyBorder="1" applyAlignment="1" applyProtection="1">
      <alignment horizontal="left" vertical="center" wrapText="1"/>
      <protection locked="0"/>
    </xf>
    <xf numFmtId="0" fontId="3" fillId="6" borderId="55" xfId="0" applyFont="1" applyFill="1" applyBorder="1" applyAlignment="1" applyProtection="1">
      <alignment horizontal="left" vertical="center" wrapText="1"/>
      <protection locked="0"/>
    </xf>
    <xf numFmtId="0" fontId="3" fillId="0" borderId="25" xfId="0" applyFont="1" applyBorder="1" applyAlignment="1" applyProtection="1">
      <alignment vertical="center" wrapText="1"/>
      <protection locked="0"/>
    </xf>
    <xf numFmtId="165" fontId="4" fillId="6" borderId="46" xfId="0" applyNumberFormat="1" applyFont="1" applyFill="1" applyBorder="1" applyAlignment="1" applyProtection="1">
      <alignment horizontal="center" vertical="center" wrapText="1"/>
      <protection locked="0"/>
    </xf>
    <xf numFmtId="165" fontId="4" fillId="6" borderId="37" xfId="0" applyNumberFormat="1"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4" fillId="6" borderId="39" xfId="0" applyFont="1" applyFill="1" applyBorder="1" applyAlignment="1" applyProtection="1">
      <alignment horizontal="center" vertical="center" wrapText="1"/>
      <protection locked="0"/>
    </xf>
    <xf numFmtId="165" fontId="4" fillId="6" borderId="47" xfId="0" applyNumberFormat="1" applyFont="1" applyFill="1" applyBorder="1" applyAlignment="1" applyProtection="1">
      <alignment horizontal="center" vertical="center" wrapText="1"/>
      <protection locked="0"/>
    </xf>
    <xf numFmtId="165" fontId="4" fillId="6" borderId="38"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1" fillId="0" borderId="31"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pplyProtection="1">
      <alignment horizontal="left" vertical="center" wrapText="1"/>
    </xf>
    <xf numFmtId="0" fontId="3" fillId="6" borderId="51" xfId="0" applyNumberFormat="1" applyFont="1" applyFill="1" applyBorder="1" applyAlignment="1" applyProtection="1">
      <alignment horizontal="left" vertical="center" wrapText="1"/>
    </xf>
    <xf numFmtId="0" fontId="3" fillId="6" borderId="30" xfId="0" applyNumberFormat="1" applyFont="1" applyFill="1" applyBorder="1" applyAlignment="1" applyProtection="1">
      <alignment horizontal="left" vertical="center" wrapText="1"/>
    </xf>
    <xf numFmtId="0" fontId="1" fillId="5" borderId="53"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4"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3" fillId="6" borderId="53" xfId="0" applyFont="1" applyFill="1" applyBorder="1" applyAlignment="1" applyProtection="1">
      <alignment horizontal="left" vertical="center" wrapText="1"/>
    </xf>
    <xf numFmtId="0" fontId="3" fillId="6" borderId="23" xfId="0" applyFont="1" applyFill="1" applyBorder="1" applyAlignment="1" applyProtection="1">
      <alignment horizontal="left" vertical="center" wrapText="1"/>
    </xf>
    <xf numFmtId="0" fontId="3" fillId="6" borderId="24" xfId="0" applyFont="1" applyFill="1" applyBorder="1" applyAlignment="1" applyProtection="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xf>
    <xf numFmtId="0" fontId="17" fillId="6" borderId="51" xfId="0" applyFont="1" applyFill="1" applyBorder="1" applyAlignment="1" applyProtection="1">
      <alignment horizontal="left" vertical="center" wrapText="1"/>
    </xf>
    <xf numFmtId="0" fontId="17" fillId="6" borderId="30" xfId="0" applyFont="1" applyFill="1" applyBorder="1" applyAlignment="1" applyProtection="1">
      <alignment horizontal="left" vertical="center" wrapText="1"/>
    </xf>
    <xf numFmtId="0" fontId="5" fillId="0" borderId="53"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1" xfId="0" applyFont="1" applyFill="1" applyBorder="1" applyAlignment="1" applyProtection="1">
      <alignment horizontal="left" vertical="top" wrapText="1"/>
    </xf>
    <xf numFmtId="0" fontId="4" fillId="6" borderId="30" xfId="0" applyFont="1" applyFill="1" applyBorder="1" applyAlignment="1" applyProtection="1">
      <alignment horizontal="left" vertical="top" wrapText="1"/>
    </xf>
    <xf numFmtId="0" fontId="4" fillId="6" borderId="31" xfId="0" applyFont="1" applyFill="1" applyBorder="1" applyAlignment="1" applyProtection="1">
      <alignment horizontal="left" vertical="top" wrapText="1"/>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xf>
    <xf numFmtId="0" fontId="13" fillId="6" borderId="51" xfId="0" applyFont="1" applyFill="1" applyBorder="1" applyAlignment="1" applyProtection="1">
      <alignment horizontal="left" vertical="center" wrapText="1"/>
    </xf>
    <xf numFmtId="0" fontId="13" fillId="6" borderId="30" xfId="0" applyFont="1" applyFill="1" applyBorder="1" applyAlignment="1" applyProtection="1">
      <alignment horizontal="left" vertical="center" wrapText="1"/>
    </xf>
    <xf numFmtId="0" fontId="4" fillId="6" borderId="31" xfId="0" applyFont="1" applyFill="1" applyBorder="1" applyAlignment="1" applyProtection="1">
      <alignment horizontal="center" vertical="top" wrapText="1"/>
    </xf>
    <xf numFmtId="0" fontId="4" fillId="6" borderId="51" xfId="0" applyFont="1" applyFill="1" applyBorder="1" applyAlignment="1" applyProtection="1">
      <alignment horizontal="center" vertical="top" wrapText="1"/>
    </xf>
    <xf numFmtId="0" fontId="4" fillId="6" borderId="30" xfId="0" applyFont="1" applyFill="1" applyBorder="1" applyAlignment="1" applyProtection="1">
      <alignment horizontal="center" vertical="top" wrapText="1"/>
    </xf>
    <xf numFmtId="0" fontId="2" fillId="0" borderId="0" xfId="0" applyNumberFormat="1" applyFont="1" applyAlignment="1" applyProtection="1">
      <alignment horizontal="right" vertical="top" wrapText="1"/>
      <protection locked="0"/>
    </xf>
    <xf numFmtId="0" fontId="1" fillId="0" borderId="53" xfId="0" applyFont="1" applyBorder="1" applyAlignment="1" applyProtection="1">
      <alignment horizontal="lef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1"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4" fillId="6" borderId="31"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14" fillId="0" borderId="0" xfId="0" applyFont="1" applyBorder="1" applyAlignment="1" applyProtection="1">
      <alignment horizontal="center" vertical="center" wrapText="1"/>
      <protection locked="0"/>
    </xf>
    <xf numFmtId="0" fontId="1" fillId="6" borderId="31" xfId="0" applyFont="1" applyFill="1" applyBorder="1" applyAlignment="1" applyProtection="1">
      <alignment horizontal="left" vertical="center" wrapText="1"/>
    </xf>
    <xf numFmtId="0" fontId="5" fillId="6" borderId="51"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49" fontId="10" fillId="0" borderId="25" xfId="0" applyNumberFormat="1" applyFont="1" applyBorder="1" applyAlignment="1" applyProtection="1">
      <alignment horizontal="center" vertical="center"/>
      <protection locked="0"/>
    </xf>
    <xf numFmtId="0" fontId="1" fillId="6" borderId="31" xfId="0" applyNumberFormat="1" applyFont="1" applyFill="1" applyBorder="1" applyAlignment="1" applyProtection="1">
      <alignment horizontal="left" vertical="center" wrapText="1"/>
    </xf>
    <xf numFmtId="49" fontId="4" fillId="6" borderId="27" xfId="0" applyNumberFormat="1" applyFont="1" applyFill="1" applyBorder="1" applyAlignment="1" applyProtection="1">
      <alignment horizontal="center" vertical="top" wrapText="1"/>
    </xf>
    <xf numFmtId="0" fontId="0" fillId="6" borderId="43"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19" xfId="0" applyFill="1" applyBorder="1" applyAlignment="1" applyProtection="1">
      <alignment horizontal="center" vertical="top" wrapText="1"/>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5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xf>
    <xf numFmtId="0" fontId="0" fillId="4" borderId="19" xfId="0"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19" xfId="0" applyFill="1" applyBorder="1" applyAlignment="1" applyProtection="1">
      <alignment horizontal="center" wrapText="1"/>
    </xf>
    <xf numFmtId="0" fontId="25" fillId="6" borderId="31" xfId="0" applyFont="1" applyFill="1" applyBorder="1" applyAlignment="1" applyProtection="1"/>
    <xf numFmtId="0" fontId="26" fillId="6" borderId="51" xfId="0" applyFont="1" applyFill="1" applyBorder="1" applyAlignment="1" applyProtection="1"/>
    <xf numFmtId="0" fontId="26" fillId="6" borderId="30" xfId="0" applyFont="1" applyFill="1" applyBorder="1" applyAlignment="1" applyProtection="1"/>
    <xf numFmtId="0" fontId="4" fillId="6" borderId="31" xfId="0" applyFont="1" applyFill="1" applyBorder="1" applyAlignment="1" applyProtection="1">
      <alignment horizontal="left" vertical="center" wrapText="1" indent="1"/>
    </xf>
    <xf numFmtId="0" fontId="4" fillId="6" borderId="51"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1" xfId="0" applyFont="1" applyFill="1" applyBorder="1" applyAlignment="1" applyProtection="1">
      <alignment horizontal="left" vertical="center" wrapText="1"/>
      <protection locked="0"/>
    </xf>
    <xf numFmtId="0" fontId="5" fillId="5" borderId="51"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xf>
    <xf numFmtId="0" fontId="0" fillId="4" borderId="21" xfId="0"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10" fillId="0" borderId="25" xfId="0" applyFont="1" applyBorder="1" applyAlignment="1" applyProtection="1">
      <alignment horizontal="center" vertical="center" wrapText="1"/>
      <protection locked="0"/>
    </xf>
    <xf numFmtId="0" fontId="13" fillId="12" borderId="31" xfId="0" applyFont="1" applyFill="1" applyBorder="1" applyAlignment="1" applyProtection="1">
      <alignment horizontal="left" vertical="center" wrapText="1"/>
    </xf>
    <xf numFmtId="0" fontId="13" fillId="12" borderId="51" xfId="0" applyFont="1" applyFill="1" applyBorder="1" applyAlignment="1" applyProtection="1">
      <alignment horizontal="left" vertical="center" wrapText="1"/>
    </xf>
    <xf numFmtId="0" fontId="5" fillId="12" borderId="51" xfId="0" applyFont="1" applyFill="1" applyBorder="1" applyAlignment="1" applyProtection="1">
      <alignment horizontal="left" vertical="center" wrapText="1"/>
    </xf>
    <xf numFmtId="0" fontId="5" fillId="12" borderId="30" xfId="0" applyFont="1" applyFill="1" applyBorder="1" applyAlignment="1" applyProtection="1">
      <alignment horizontal="left" vertical="center" wrapText="1"/>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xf numFmtId="0" fontId="5"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37" fillId="8" borderId="56"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8" borderId="31" xfId="0" applyFont="1" applyFill="1" applyBorder="1" applyAlignment="1" applyProtection="1">
      <alignment horizontal="center" vertical="center" wrapText="1"/>
    </xf>
    <xf numFmtId="0" fontId="37" fillId="8" borderId="30" xfId="0" applyFont="1" applyFill="1" applyBorder="1" applyAlignment="1" applyProtection="1">
      <alignment horizontal="center" vertical="center" wrapText="1"/>
    </xf>
    <xf numFmtId="0" fontId="37" fillId="8" borderId="63"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protection locked="0"/>
    </xf>
    <xf numFmtId="165" fontId="27" fillId="13" borderId="77" xfId="0" applyNumberFormat="1" applyFont="1" applyFill="1" applyBorder="1" applyAlignment="1" applyProtection="1">
      <alignment horizontal="center" vertical="center" wrapText="1"/>
    </xf>
    <xf numFmtId="0" fontId="2" fillId="0" borderId="74" xfId="0" applyFont="1" applyBorder="1" applyProtection="1"/>
    <xf numFmtId="0" fontId="2" fillId="0" borderId="75" xfId="0" applyFont="1" applyBorder="1" applyProtection="1"/>
    <xf numFmtId="0" fontId="38" fillId="9" borderId="65" xfId="0" applyFont="1" applyFill="1" applyBorder="1" applyAlignment="1" applyProtection="1">
      <alignment horizontal="center" vertical="center"/>
    </xf>
    <xf numFmtId="0" fontId="38" fillId="9" borderId="51" xfId="0" applyFont="1" applyFill="1" applyBorder="1" applyAlignment="1" applyProtection="1">
      <alignment horizontal="center" vertical="center"/>
    </xf>
    <xf numFmtId="0" fontId="38" fillId="9" borderId="30" xfId="0" applyFont="1" applyFill="1" applyBorder="1" applyAlignment="1" applyProtection="1">
      <alignment horizontal="center" vertical="center"/>
    </xf>
    <xf numFmtId="0" fontId="37" fillId="8" borderId="31" xfId="0" applyFont="1" applyFill="1" applyBorder="1" applyAlignment="1" applyProtection="1">
      <alignment horizontal="center" vertical="center"/>
    </xf>
    <xf numFmtId="0" fontId="37" fillId="8" borderId="51" xfId="0" applyFont="1" applyFill="1" applyBorder="1" applyAlignment="1" applyProtection="1">
      <alignment horizontal="center" vertical="center"/>
    </xf>
    <xf numFmtId="0" fontId="37" fillId="8" borderId="64" xfId="0" applyFont="1" applyFill="1" applyBorder="1" applyAlignment="1" applyProtection="1">
      <alignment horizontal="center" vertical="center"/>
    </xf>
    <xf numFmtId="0" fontId="37" fillId="8" borderId="65" xfId="0" applyFont="1" applyFill="1" applyBorder="1" applyAlignment="1" applyProtection="1">
      <alignment horizontal="center" vertical="center"/>
    </xf>
    <xf numFmtId="165" fontId="27" fillId="13" borderId="74" xfId="0" applyNumberFormat="1"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7" fillId="0" borderId="0" xfId="0" applyNumberFormat="1" applyFont="1" applyAlignment="1" applyProtection="1">
      <alignment horizontal="center" vertical="center" wrapText="1"/>
      <protection locked="0"/>
    </xf>
    <xf numFmtId="0" fontId="2" fillId="0" borderId="0" xfId="0" applyFont="1" applyProtection="1">
      <protection locked="0"/>
    </xf>
    <xf numFmtId="164" fontId="7" fillId="5" borderId="1" xfId="2" applyNumberFormat="1" applyFont="1" applyFill="1" applyBorder="1" applyAlignment="1" applyProtection="1">
      <alignment horizontal="center" vertical="center"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N39"/>
  <sheetViews>
    <sheetView showGridLines="0" tabSelected="1" zoomScaleNormal="100" workbookViewId="0">
      <selection activeCell="B3" sqref="B3:C3"/>
    </sheetView>
  </sheetViews>
  <sheetFormatPr defaultColWidth="9.1796875" defaultRowHeight="12.5" x14ac:dyDescent="0.25"/>
  <cols>
    <col min="1" max="1" width="24.1796875" style="369" customWidth="1"/>
    <col min="2" max="4" width="16.453125" style="369" customWidth="1"/>
    <col min="5" max="6" width="16.453125" style="368" customWidth="1"/>
    <col min="7" max="7" width="42.1796875" style="15" customWidth="1"/>
    <col min="8" max="20" width="9.1796875" style="368" customWidth="1"/>
    <col min="21" max="16384" width="9.1796875" style="368"/>
  </cols>
  <sheetData>
    <row r="1" spans="1:14" s="15" customFormat="1" ht="11.25" customHeight="1" x14ac:dyDescent="0.25">
      <c r="A1" s="360"/>
      <c r="B1" s="361"/>
      <c r="C1" s="638" t="s">
        <v>92</v>
      </c>
      <c r="D1" s="638"/>
      <c r="E1" s="638"/>
      <c r="F1" s="638"/>
      <c r="G1" s="362"/>
    </row>
    <row r="2" spans="1:14" s="15" customFormat="1" ht="11.25" customHeight="1" x14ac:dyDescent="0.25">
      <c r="A2" s="363"/>
      <c r="B2" s="361"/>
      <c r="C2" s="638"/>
      <c r="D2" s="638"/>
      <c r="E2" s="638"/>
      <c r="F2" s="638"/>
      <c r="G2" s="362"/>
    </row>
    <row r="3" spans="1:14" s="365" customFormat="1" ht="16.5" customHeight="1" x14ac:dyDescent="0.25">
      <c r="A3" s="364" t="s">
        <v>99</v>
      </c>
      <c r="B3" s="639"/>
      <c r="C3" s="639"/>
      <c r="D3" s="640" t="s">
        <v>78</v>
      </c>
      <c r="E3" s="640"/>
      <c r="F3" s="640"/>
      <c r="G3" s="298"/>
    </row>
    <row r="4" spans="1:14" s="365" customFormat="1" ht="15" customHeight="1" x14ac:dyDescent="0.25">
      <c r="A4" s="364" t="s">
        <v>95</v>
      </c>
      <c r="B4" s="650"/>
      <c r="C4" s="650"/>
      <c r="D4" s="640" t="s">
        <v>96</v>
      </c>
      <c r="E4" s="640"/>
      <c r="F4" s="640"/>
      <c r="G4" s="298"/>
    </row>
    <row r="5" spans="1:14" s="365" customFormat="1" ht="10.5" customHeight="1" thickBot="1" x14ac:dyDescent="0.3">
      <c r="A5" s="364"/>
      <c r="B5" s="366"/>
      <c r="C5" s="366"/>
      <c r="D5" s="364"/>
      <c r="E5" s="364"/>
      <c r="F5" s="364"/>
      <c r="G5" s="367" t="s">
        <v>107</v>
      </c>
    </row>
    <row r="6" spans="1:14" ht="15.75" customHeight="1" thickBot="1" x14ac:dyDescent="0.3">
      <c r="A6" s="651" t="s">
        <v>193</v>
      </c>
      <c r="B6" s="652"/>
      <c r="C6" s="652"/>
      <c r="D6" s="652"/>
      <c r="E6" s="652"/>
      <c r="F6" s="652"/>
      <c r="G6" s="653"/>
    </row>
    <row r="7" spans="1:14" ht="228.75" customHeight="1" thickBot="1" x14ac:dyDescent="0.3">
      <c r="A7" s="654" t="s">
        <v>233</v>
      </c>
      <c r="B7" s="655"/>
      <c r="C7" s="655"/>
      <c r="D7" s="655"/>
      <c r="E7" s="655"/>
      <c r="F7" s="655"/>
      <c r="G7" s="656"/>
      <c r="I7" s="365"/>
      <c r="J7" s="365"/>
      <c r="K7" s="365"/>
      <c r="L7" s="365"/>
      <c r="M7" s="365"/>
      <c r="N7" s="365"/>
    </row>
    <row r="8" spans="1:14" ht="7.5" customHeight="1" thickBot="1" x14ac:dyDescent="0.3">
      <c r="E8" s="369"/>
      <c r="F8" s="369"/>
      <c r="G8" s="370"/>
      <c r="I8" s="365"/>
      <c r="J8" s="365"/>
      <c r="K8" s="365"/>
      <c r="L8" s="365"/>
      <c r="M8" s="365"/>
      <c r="N8" s="365"/>
    </row>
    <row r="9" spans="1:14" ht="29.25" customHeight="1" thickBot="1" x14ac:dyDescent="0.3">
      <c r="A9" s="641" t="s">
        <v>173</v>
      </c>
      <c r="B9" s="642"/>
      <c r="C9" s="642"/>
      <c r="D9" s="642"/>
      <c r="E9" s="642"/>
      <c r="F9" s="642"/>
      <c r="G9" s="643"/>
      <c r="I9" s="365"/>
      <c r="J9" s="365"/>
      <c r="K9" s="365"/>
      <c r="L9" s="365"/>
      <c r="M9" s="365"/>
      <c r="N9" s="365"/>
    </row>
    <row r="10" spans="1:14" ht="9.75" customHeight="1" thickBot="1" x14ac:dyDescent="0.3">
      <c r="A10" s="371" t="s">
        <v>5</v>
      </c>
      <c r="B10" s="372"/>
      <c r="C10" s="373"/>
      <c r="D10" s="373"/>
      <c r="E10" s="373"/>
      <c r="F10" s="373"/>
      <c r="G10" s="374"/>
      <c r="I10" s="365"/>
      <c r="J10" s="365"/>
      <c r="K10" s="365"/>
      <c r="L10" s="365"/>
      <c r="M10" s="365"/>
      <c r="N10" s="365"/>
    </row>
    <row r="11" spans="1:14" ht="14.5" thickBot="1" x14ac:dyDescent="0.3">
      <c r="A11" s="657"/>
      <c r="B11" s="29"/>
      <c r="C11" s="30" t="s">
        <v>11</v>
      </c>
      <c r="D11" s="30" t="s">
        <v>85</v>
      </c>
      <c r="E11" s="30" t="s">
        <v>138</v>
      </c>
      <c r="F11" s="30" t="s">
        <v>141</v>
      </c>
      <c r="G11" s="375" t="s">
        <v>168</v>
      </c>
      <c r="I11" s="365"/>
      <c r="J11" s="365"/>
      <c r="K11" s="365"/>
      <c r="L11" s="365"/>
      <c r="M11" s="365"/>
      <c r="N11" s="365"/>
    </row>
    <row r="12" spans="1:14" ht="14" x14ac:dyDescent="0.25">
      <c r="A12" s="658"/>
      <c r="B12" s="21" t="s">
        <v>53</v>
      </c>
      <c r="C12" s="22">
        <f>E12-D12</f>
        <v>0</v>
      </c>
      <c r="D12" s="22">
        <f>'j. Cost Share'!E34</f>
        <v>0</v>
      </c>
      <c r="E12" s="22">
        <f>B32</f>
        <v>0</v>
      </c>
      <c r="F12" s="117">
        <f>IF(E12&gt;0,D12/E12,0)</f>
        <v>0</v>
      </c>
      <c r="G12" s="283" t="s">
        <v>172</v>
      </c>
      <c r="I12" s="365"/>
      <c r="J12" s="365"/>
      <c r="K12" s="365"/>
      <c r="L12" s="365"/>
      <c r="M12" s="365"/>
      <c r="N12" s="365"/>
    </row>
    <row r="13" spans="1:14" ht="14" x14ac:dyDescent="0.25">
      <c r="A13" s="658"/>
      <c r="B13" s="23" t="s">
        <v>56</v>
      </c>
      <c r="C13" s="22">
        <f>E13-D13</f>
        <v>0</v>
      </c>
      <c r="D13" s="22">
        <f>'j. Cost Share'!F34</f>
        <v>0</v>
      </c>
      <c r="E13" s="22">
        <f>C32</f>
        <v>0</v>
      </c>
      <c r="F13" s="117">
        <f t="shared" ref="F13:F15" si="0">IF(E13&gt;0,D13/E13,0)</f>
        <v>0</v>
      </c>
      <c r="G13" s="283"/>
      <c r="I13" s="365"/>
      <c r="J13" s="365"/>
      <c r="K13" s="365"/>
      <c r="L13" s="365"/>
      <c r="M13" s="365"/>
      <c r="N13" s="365"/>
    </row>
    <row r="14" spans="1:14" ht="14" x14ac:dyDescent="0.25">
      <c r="A14" s="658"/>
      <c r="B14" s="23" t="s">
        <v>54</v>
      </c>
      <c r="C14" s="22">
        <f>E14-D14</f>
        <v>0</v>
      </c>
      <c r="D14" s="22">
        <f>'j. Cost Share'!G34</f>
        <v>0</v>
      </c>
      <c r="E14" s="22">
        <f>D32</f>
        <v>0</v>
      </c>
      <c r="F14" s="117">
        <f t="shared" si="0"/>
        <v>0</v>
      </c>
      <c r="G14" s="284"/>
      <c r="I14" s="365"/>
      <c r="J14" s="365"/>
      <c r="K14" s="365"/>
      <c r="L14" s="365"/>
      <c r="M14" s="365"/>
      <c r="N14" s="365"/>
    </row>
    <row r="15" spans="1:14" ht="14.5" thickBot="1" x14ac:dyDescent="0.3">
      <c r="A15" s="659"/>
      <c r="B15" s="24" t="s">
        <v>93</v>
      </c>
      <c r="C15" s="25">
        <f>SUM(C12:C14)</f>
        <v>0</v>
      </c>
      <c r="D15" s="25">
        <f>SUM(D12:D14)</f>
        <v>0</v>
      </c>
      <c r="E15" s="25">
        <f>SUM(E12:E14)</f>
        <v>0</v>
      </c>
      <c r="F15" s="117">
        <f t="shared" si="0"/>
        <v>0</v>
      </c>
      <c r="G15" s="376"/>
      <c r="I15" s="365"/>
      <c r="J15" s="365"/>
      <c r="K15" s="365"/>
      <c r="L15" s="365"/>
      <c r="M15" s="365"/>
      <c r="N15" s="365"/>
    </row>
    <row r="16" spans="1:14" ht="9.75" customHeight="1" thickBot="1" x14ac:dyDescent="0.3">
      <c r="A16" s="377" t="s">
        <v>24</v>
      </c>
      <c r="B16" s="46"/>
      <c r="C16" s="378"/>
      <c r="D16" s="378"/>
      <c r="E16" s="378"/>
      <c r="F16" s="378"/>
      <c r="G16" s="374"/>
      <c r="I16" s="365"/>
      <c r="J16" s="365"/>
      <c r="K16" s="365"/>
      <c r="L16" s="365"/>
      <c r="M16" s="365"/>
      <c r="N16" s="365"/>
    </row>
    <row r="17" spans="1:14" s="380" customFormat="1" ht="14.5" thickBot="1" x14ac:dyDescent="0.3">
      <c r="A17" s="31" t="s">
        <v>66</v>
      </c>
      <c r="B17" s="32" t="s">
        <v>53</v>
      </c>
      <c r="C17" s="32" t="s">
        <v>56</v>
      </c>
      <c r="D17" s="32" t="s">
        <v>54</v>
      </c>
      <c r="E17" s="32" t="s">
        <v>55</v>
      </c>
      <c r="F17" s="32" t="s">
        <v>137</v>
      </c>
      <c r="G17" s="379" t="s">
        <v>139</v>
      </c>
      <c r="I17" s="365"/>
      <c r="J17" s="365"/>
      <c r="K17" s="365"/>
      <c r="L17" s="365"/>
      <c r="M17" s="365"/>
      <c r="N17" s="365"/>
    </row>
    <row r="18" spans="1:14" ht="15.75" customHeight="1" x14ac:dyDescent="0.25">
      <c r="A18" s="33" t="s">
        <v>45</v>
      </c>
      <c r="B18" s="22">
        <f>'a. Personnel'!E34</f>
        <v>0</v>
      </c>
      <c r="C18" s="22">
        <f>'a. Personnel'!H34</f>
        <v>0</v>
      </c>
      <c r="D18" s="22">
        <f>'a. Personnel'!K34</f>
        <v>0</v>
      </c>
      <c r="E18" s="22">
        <f t="shared" ref="E18:E28" si="1">SUM(B18:D18)</f>
        <v>0</v>
      </c>
      <c r="F18" s="117">
        <f>IF(E18&gt;0,E18/E15,0)</f>
        <v>0</v>
      </c>
      <c r="G18" s="10"/>
      <c r="H18" s="15"/>
      <c r="I18" s="365"/>
      <c r="J18" s="365"/>
      <c r="K18" s="365"/>
      <c r="L18" s="365"/>
      <c r="M18" s="365"/>
      <c r="N18" s="365"/>
    </row>
    <row r="19" spans="1:14" ht="15.75" customHeight="1" x14ac:dyDescent="0.25">
      <c r="A19" s="34" t="s">
        <v>46</v>
      </c>
      <c r="B19" s="27">
        <f>'b. Fringe'!D13</f>
        <v>0</v>
      </c>
      <c r="C19" s="27">
        <f>'b. Fringe'!G13</f>
        <v>0</v>
      </c>
      <c r="D19" s="27">
        <f>'b. Fringe'!J13</f>
        <v>0</v>
      </c>
      <c r="E19" s="22">
        <f t="shared" si="1"/>
        <v>0</v>
      </c>
      <c r="F19" s="117">
        <f>IF(E19&gt;0,E19/E15,0)</f>
        <v>0</v>
      </c>
      <c r="G19" s="11"/>
      <c r="H19" s="15"/>
      <c r="I19" s="365"/>
      <c r="J19" s="365"/>
      <c r="K19" s="365"/>
      <c r="L19" s="365"/>
      <c r="M19" s="365"/>
      <c r="N19" s="365"/>
    </row>
    <row r="20" spans="1:14" ht="15.75" customHeight="1" x14ac:dyDescent="0.25">
      <c r="A20" s="34" t="s">
        <v>47</v>
      </c>
      <c r="B20" s="27">
        <f>'c. Travel'!K14</f>
        <v>0</v>
      </c>
      <c r="C20" s="27">
        <f>'c. Travel'!K22</f>
        <v>0</v>
      </c>
      <c r="D20" s="27">
        <f>'c. Travel'!K30</f>
        <v>0</v>
      </c>
      <c r="E20" s="22">
        <f t="shared" si="1"/>
        <v>0</v>
      </c>
      <c r="F20" s="117">
        <f>IF(E20&gt;0,E20/E15,0)</f>
        <v>0</v>
      </c>
      <c r="G20" s="11"/>
      <c r="H20" s="15"/>
      <c r="I20" s="365"/>
      <c r="J20" s="365"/>
      <c r="K20" s="365"/>
      <c r="L20" s="365"/>
      <c r="M20" s="365"/>
      <c r="N20" s="365"/>
    </row>
    <row r="21" spans="1:14" ht="15.75" customHeight="1" x14ac:dyDescent="0.25">
      <c r="A21" s="34" t="s">
        <v>48</v>
      </c>
      <c r="B21" s="27">
        <f>'d. Equipment'!E14</f>
        <v>0</v>
      </c>
      <c r="C21" s="27">
        <f>'d. Equipment'!E22</f>
        <v>0</v>
      </c>
      <c r="D21" s="27">
        <f>'d. Equipment'!E30</f>
        <v>0</v>
      </c>
      <c r="E21" s="22">
        <f t="shared" si="1"/>
        <v>0</v>
      </c>
      <c r="F21" s="117">
        <f>IF(E21&gt;0,E21/E15,0)</f>
        <v>0</v>
      </c>
      <c r="G21" s="11"/>
      <c r="H21" s="15"/>
      <c r="I21" s="365"/>
      <c r="J21" s="365"/>
      <c r="K21" s="365"/>
      <c r="L21" s="365"/>
      <c r="M21" s="365"/>
      <c r="N21" s="365"/>
    </row>
    <row r="22" spans="1:14" ht="15.75" customHeight="1" x14ac:dyDescent="0.25">
      <c r="A22" s="34" t="s">
        <v>49</v>
      </c>
      <c r="B22" s="27">
        <f>'e. Supplies'!E16</f>
        <v>0</v>
      </c>
      <c r="C22" s="27">
        <f>'e. Supplies'!E26</f>
        <v>0</v>
      </c>
      <c r="D22" s="27">
        <f>'e. Supplies'!E36</f>
        <v>0</v>
      </c>
      <c r="E22" s="22">
        <f t="shared" si="1"/>
        <v>0</v>
      </c>
      <c r="F22" s="117">
        <f>IF(E22&gt;0,E22/E15,0)</f>
        <v>0</v>
      </c>
      <c r="G22" s="11"/>
      <c r="H22" s="15"/>
      <c r="I22" s="365"/>
      <c r="J22" s="365"/>
      <c r="K22" s="365"/>
      <c r="L22" s="365"/>
      <c r="M22" s="365"/>
      <c r="N22" s="365"/>
    </row>
    <row r="23" spans="1:14" ht="14" x14ac:dyDescent="0.25">
      <c r="A23" s="35" t="s">
        <v>84</v>
      </c>
      <c r="B23" s="27"/>
      <c r="C23" s="27"/>
      <c r="D23" s="27"/>
      <c r="E23" s="22"/>
      <c r="F23" s="117"/>
      <c r="G23" s="11"/>
      <c r="H23" s="15"/>
      <c r="I23" s="365"/>
      <c r="J23" s="365"/>
      <c r="K23" s="365"/>
      <c r="L23" s="365"/>
      <c r="M23" s="365"/>
      <c r="N23" s="365"/>
    </row>
    <row r="24" spans="1:14" ht="14" x14ac:dyDescent="0.25">
      <c r="A24" s="36" t="s">
        <v>110</v>
      </c>
      <c r="B24" s="27">
        <f>'f. Contractual'!D17</f>
        <v>0</v>
      </c>
      <c r="C24" s="27">
        <f>'f. Contractual'!E17</f>
        <v>0</v>
      </c>
      <c r="D24" s="27">
        <f>'f. Contractual'!F17</f>
        <v>0</v>
      </c>
      <c r="E24" s="22">
        <f>SUM(B24:D24)</f>
        <v>0</v>
      </c>
      <c r="F24" s="117">
        <f>IF(E24&gt;0,E24/E15,0)</f>
        <v>0</v>
      </c>
      <c r="G24" s="11"/>
      <c r="H24" s="15"/>
      <c r="I24" s="365"/>
      <c r="J24" s="365"/>
      <c r="K24" s="365"/>
      <c r="L24" s="365"/>
      <c r="M24" s="365"/>
      <c r="N24" s="365"/>
    </row>
    <row r="25" spans="1:14" ht="14" x14ac:dyDescent="0.25">
      <c r="A25" s="36" t="s">
        <v>111</v>
      </c>
      <c r="B25" s="22">
        <f>'f. Contractual'!D28</f>
        <v>0</v>
      </c>
      <c r="C25" s="22">
        <f>'f. Contractual'!E28</f>
        <v>0</v>
      </c>
      <c r="D25" s="22">
        <f>'f. Contractual'!F28</f>
        <v>0</v>
      </c>
      <c r="E25" s="22">
        <f>SUM(B25:D25)</f>
        <v>0</v>
      </c>
      <c r="F25" s="117">
        <f>IF(E25&gt;0,E25/E15,0)</f>
        <v>0</v>
      </c>
      <c r="G25" s="11"/>
      <c r="H25" s="15"/>
      <c r="I25" s="365"/>
      <c r="J25" s="365"/>
      <c r="K25" s="365"/>
      <c r="L25" s="365"/>
      <c r="M25" s="365"/>
      <c r="N25" s="365"/>
    </row>
    <row r="26" spans="1:14" ht="14" x14ac:dyDescent="0.25">
      <c r="A26" s="36" t="s">
        <v>113</v>
      </c>
      <c r="B26" s="22">
        <f>'f. Contractual'!D35</f>
        <v>0</v>
      </c>
      <c r="C26" s="22">
        <f>'f. Contractual'!E35</f>
        <v>0</v>
      </c>
      <c r="D26" s="22">
        <f>'f. Contractual'!F35</f>
        <v>0</v>
      </c>
      <c r="E26" s="22">
        <f t="shared" si="1"/>
        <v>0</v>
      </c>
      <c r="F26" s="117">
        <f>IF(E26&gt;0,E26/E15,0)</f>
        <v>0</v>
      </c>
      <c r="G26" s="11"/>
      <c r="H26" s="15"/>
      <c r="I26" s="365"/>
      <c r="J26" s="365"/>
      <c r="K26" s="365"/>
      <c r="L26" s="365"/>
      <c r="M26" s="365"/>
      <c r="N26" s="365"/>
    </row>
    <row r="27" spans="1:14" ht="14" x14ac:dyDescent="0.25">
      <c r="A27" s="37" t="s">
        <v>112</v>
      </c>
      <c r="B27" s="22">
        <f>SUM(B24:B26)</f>
        <v>0</v>
      </c>
      <c r="C27" s="22">
        <f>SUM(C24:C26)</f>
        <v>0</v>
      </c>
      <c r="D27" s="22">
        <f>SUM(D24:D26)</f>
        <v>0</v>
      </c>
      <c r="E27" s="22">
        <f t="shared" si="1"/>
        <v>0</v>
      </c>
      <c r="F27" s="117">
        <f>IF(E27&gt;0,E27/E15,0)</f>
        <v>0</v>
      </c>
      <c r="G27" s="11"/>
      <c r="H27" s="15"/>
      <c r="I27" s="365"/>
      <c r="J27" s="365"/>
      <c r="K27" s="365"/>
      <c r="L27" s="365"/>
      <c r="M27" s="365"/>
      <c r="N27" s="365"/>
    </row>
    <row r="28" spans="1:14" ht="15.75" customHeight="1" x14ac:dyDescent="0.25">
      <c r="A28" s="34" t="s">
        <v>50</v>
      </c>
      <c r="B28" s="22">
        <f>'g. Construction'!C15</f>
        <v>0</v>
      </c>
      <c r="C28" s="22">
        <f>'g. Construction'!C22</f>
        <v>0</v>
      </c>
      <c r="D28" s="22">
        <f>'g. Construction'!C29</f>
        <v>0</v>
      </c>
      <c r="E28" s="22">
        <f t="shared" si="1"/>
        <v>0</v>
      </c>
      <c r="F28" s="117">
        <f>IF(E28&gt;0,E28/E15,0)</f>
        <v>0</v>
      </c>
      <c r="G28" s="12"/>
      <c r="H28" s="15"/>
      <c r="I28" s="365"/>
      <c r="J28" s="365"/>
      <c r="K28" s="365"/>
      <c r="L28" s="365"/>
      <c r="M28" s="365"/>
      <c r="N28" s="365"/>
    </row>
    <row r="29" spans="1:14" ht="15.75" customHeight="1" x14ac:dyDescent="0.25">
      <c r="A29" s="34" t="s">
        <v>51</v>
      </c>
      <c r="B29" s="27">
        <f>'h. Other'!C14</f>
        <v>0</v>
      </c>
      <c r="C29" s="27">
        <f>'h. Other'!C22</f>
        <v>0</v>
      </c>
      <c r="D29" s="27">
        <f>'h. Other'!C30</f>
        <v>0</v>
      </c>
      <c r="E29" s="22">
        <f>SUM(B29:D29)</f>
        <v>0</v>
      </c>
      <c r="F29" s="117">
        <f>IF(E29&gt;0,E29/E15,0)</f>
        <v>0</v>
      </c>
      <c r="G29" s="11"/>
      <c r="H29" s="15"/>
      <c r="I29" s="365"/>
      <c r="J29" s="365"/>
      <c r="K29" s="365"/>
      <c r="L29" s="365"/>
      <c r="M29" s="365"/>
      <c r="N29" s="365"/>
    </row>
    <row r="30" spans="1:14" ht="15.75" customHeight="1" x14ac:dyDescent="0.25">
      <c r="A30" s="34" t="s">
        <v>118</v>
      </c>
      <c r="B30" s="27">
        <f>B18+B19+B20+B21+B22+B27+B28+B29</f>
        <v>0</v>
      </c>
      <c r="C30" s="27">
        <f>C18+C19+C20+C21+C22+C27+C28+C29</f>
        <v>0</v>
      </c>
      <c r="D30" s="27">
        <f>D18+D19+D20+D21+D22+D27+D28+D29</f>
        <v>0</v>
      </c>
      <c r="E30" s="27">
        <f>E18+E19+E20+E21+E22+E27+E28+E29</f>
        <v>0</v>
      </c>
      <c r="F30" s="117">
        <f>IF(E30&gt;0,E30/E15,0)</f>
        <v>0</v>
      </c>
      <c r="G30" s="11"/>
      <c r="H30" s="15"/>
      <c r="I30" s="365"/>
      <c r="J30" s="365"/>
      <c r="K30" s="365"/>
      <c r="L30" s="365"/>
      <c r="M30" s="365"/>
      <c r="N30" s="365"/>
    </row>
    <row r="31" spans="1:14" ht="15.75" customHeight="1" x14ac:dyDescent="0.25">
      <c r="A31" s="34" t="s">
        <v>52</v>
      </c>
      <c r="B31" s="27">
        <f>'i. Indirect'!B16</f>
        <v>0</v>
      </c>
      <c r="C31" s="27">
        <f>'i. Indirect'!C16</f>
        <v>0</v>
      </c>
      <c r="D31" s="27">
        <f>'i. Indirect'!D16</f>
        <v>0</v>
      </c>
      <c r="E31" s="22">
        <f>SUM(B31:D31)</f>
        <v>0</v>
      </c>
      <c r="F31" s="117">
        <f>IF(E31&gt;0,E31/E15,0)</f>
        <v>0</v>
      </c>
      <c r="G31" s="11"/>
      <c r="H31" s="15"/>
      <c r="I31" s="365"/>
      <c r="J31" s="365"/>
      <c r="K31" s="365"/>
      <c r="L31" s="365"/>
      <c r="M31" s="365"/>
      <c r="N31" s="365"/>
    </row>
    <row r="32" spans="1:14" ht="15.75" customHeight="1" thickBot="1" x14ac:dyDescent="0.3">
      <c r="A32" s="38" t="s">
        <v>138</v>
      </c>
      <c r="B32" s="28">
        <f>B30+B31</f>
        <v>0</v>
      </c>
      <c r="C32" s="28">
        <f>C30+C31</f>
        <v>0</v>
      </c>
      <c r="D32" s="28">
        <f>D30+D31</f>
        <v>0</v>
      </c>
      <c r="E32" s="28">
        <f>E30+E31</f>
        <v>0</v>
      </c>
      <c r="F32" s="118">
        <f>F30+F31</f>
        <v>0</v>
      </c>
      <c r="G32" s="13"/>
      <c r="H32" s="15"/>
    </row>
    <row r="33" spans="1:7" ht="8.25" customHeight="1" thickBot="1" x14ac:dyDescent="0.3"/>
    <row r="34" spans="1:7" x14ac:dyDescent="0.25">
      <c r="A34" s="644" t="s">
        <v>258</v>
      </c>
      <c r="B34" s="645"/>
      <c r="C34" s="645"/>
      <c r="D34" s="645"/>
      <c r="E34" s="645"/>
      <c r="F34" s="645"/>
      <c r="G34" s="646"/>
    </row>
    <row r="35" spans="1:7" ht="10.5" customHeight="1" thickBot="1" x14ac:dyDescent="0.3">
      <c r="A35" s="647"/>
      <c r="B35" s="648"/>
      <c r="C35" s="648"/>
      <c r="D35" s="648"/>
      <c r="E35" s="648"/>
      <c r="F35" s="648"/>
      <c r="G35" s="649"/>
    </row>
    <row r="39" spans="1:7" ht="13" x14ac:dyDescent="0.25">
      <c r="A39" s="381"/>
      <c r="B39" s="381"/>
      <c r="C39" s="381"/>
      <c r="D39" s="381"/>
    </row>
  </sheetData>
  <sheetProtection sheet="1" formatCells="0" formatColumns="0" formatRows="0"/>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90" zoomScaleNormal="90" workbookViewId="0">
      <selection activeCell="D15" sqref="D15"/>
    </sheetView>
  </sheetViews>
  <sheetFormatPr defaultColWidth="9.1796875" defaultRowHeight="12.5" x14ac:dyDescent="0.25"/>
  <cols>
    <col min="1" max="1" width="39.81640625" style="200" bestFit="1" customWidth="1"/>
    <col min="2" max="4" width="21.1796875" style="200" customWidth="1"/>
    <col min="5" max="5" width="24.1796875" style="200" customWidth="1"/>
    <col min="6" max="6" width="31.453125" style="200" customWidth="1"/>
    <col min="7" max="7" width="7" style="200" customWidth="1"/>
    <col min="8" max="8" width="23.81640625" style="200" hidden="1" customWidth="1"/>
    <col min="9" max="9" width="9.1796875" style="200" hidden="1" customWidth="1"/>
    <col min="10" max="10" width="6.54296875" style="200" customWidth="1"/>
    <col min="11" max="16384" width="9.1796875" style="200"/>
  </cols>
  <sheetData>
    <row r="1" spans="1:11" s="182" customFormat="1" ht="10.5" customHeight="1" x14ac:dyDescent="0.2">
      <c r="A1" s="711" t="s">
        <v>119</v>
      </c>
      <c r="B1" s="711"/>
      <c r="C1" s="711"/>
      <c r="D1" s="711"/>
      <c r="F1" s="741"/>
      <c r="G1" s="742"/>
      <c r="H1" s="305"/>
    </row>
    <row r="2" spans="1:11" s="183" customFormat="1" ht="18.5" thickBot="1" x14ac:dyDescent="0.3">
      <c r="A2" s="735" t="s">
        <v>123</v>
      </c>
      <c r="B2" s="735"/>
      <c r="C2" s="735"/>
      <c r="D2" s="735"/>
      <c r="E2" s="735"/>
      <c r="F2" s="735"/>
      <c r="G2" s="735"/>
      <c r="H2" s="135"/>
    </row>
    <row r="3" spans="1:11" s="138" customFormat="1" ht="116.25" customHeight="1" thickBot="1" x14ac:dyDescent="0.3">
      <c r="A3" s="736" t="s">
        <v>236</v>
      </c>
      <c r="B3" s="733"/>
      <c r="C3" s="733"/>
      <c r="D3" s="733"/>
      <c r="E3" s="733"/>
      <c r="F3" s="733"/>
      <c r="G3" s="734"/>
      <c r="H3" s="8"/>
      <c r="I3" s="9"/>
      <c r="J3" s="184"/>
      <c r="K3" s="185"/>
    </row>
    <row r="4" spans="1:11" s="183" customFormat="1" ht="6.75" customHeight="1" thickBot="1" x14ac:dyDescent="0.35">
      <c r="A4" s="186"/>
      <c r="B4" s="186"/>
      <c r="C4" s="186"/>
      <c r="D4" s="186"/>
      <c r="E4" s="187"/>
      <c r="F4" s="186"/>
      <c r="G4" s="186"/>
      <c r="H4" s="186"/>
      <c r="I4" s="186"/>
      <c r="J4" s="188"/>
    </row>
    <row r="5" spans="1:11" s="183" customFormat="1" ht="14" x14ac:dyDescent="0.3">
      <c r="A5" s="486"/>
      <c r="B5" s="487" t="s">
        <v>53</v>
      </c>
      <c r="C5" s="487" t="s">
        <v>56</v>
      </c>
      <c r="D5" s="487" t="s">
        <v>54</v>
      </c>
      <c r="E5" s="487" t="s">
        <v>93</v>
      </c>
      <c r="F5" s="737" t="s">
        <v>133</v>
      </c>
      <c r="G5" s="738"/>
      <c r="H5" s="187"/>
      <c r="I5" s="187"/>
      <c r="J5" s="188"/>
    </row>
    <row r="6" spans="1:11" s="183" customFormat="1" ht="14.25" customHeight="1" x14ac:dyDescent="0.3">
      <c r="A6" s="488" t="s">
        <v>124</v>
      </c>
      <c r="B6" s="489"/>
      <c r="C6" s="489"/>
      <c r="D6" s="489"/>
      <c r="E6" s="490"/>
      <c r="F6" s="739"/>
      <c r="G6" s="740"/>
      <c r="H6" s="189"/>
      <c r="I6" s="190"/>
      <c r="J6" s="188"/>
    </row>
    <row r="7" spans="1:11" s="183" customFormat="1" ht="14" x14ac:dyDescent="0.3">
      <c r="A7" s="191" t="s">
        <v>125</v>
      </c>
      <c r="B7" s="119">
        <v>0</v>
      </c>
      <c r="C7" s="119">
        <v>0</v>
      </c>
      <c r="D7" s="119">
        <v>0</v>
      </c>
      <c r="E7" s="493"/>
      <c r="F7" s="747"/>
      <c r="G7" s="748"/>
      <c r="H7" s="192"/>
      <c r="I7" s="193"/>
      <c r="J7" s="188"/>
    </row>
    <row r="8" spans="1:11" s="183" customFormat="1" ht="14" x14ac:dyDescent="0.3">
      <c r="A8" s="191" t="s">
        <v>126</v>
      </c>
      <c r="B8" s="119">
        <v>0</v>
      </c>
      <c r="C8" s="119">
        <v>0</v>
      </c>
      <c r="D8" s="119">
        <v>0</v>
      </c>
      <c r="E8" s="493"/>
      <c r="F8" s="747"/>
      <c r="G8" s="748"/>
      <c r="H8" s="192"/>
      <c r="I8" s="193"/>
      <c r="J8" s="188"/>
    </row>
    <row r="9" spans="1:11" s="183" customFormat="1" ht="14" x14ac:dyDescent="0.3">
      <c r="A9" s="191" t="s">
        <v>134</v>
      </c>
      <c r="B9" s="119">
        <v>0</v>
      </c>
      <c r="C9" s="119">
        <v>0</v>
      </c>
      <c r="D9" s="119">
        <v>0</v>
      </c>
      <c r="E9" s="494"/>
      <c r="F9" s="749"/>
      <c r="G9" s="748"/>
      <c r="H9" s="194"/>
      <c r="I9" s="188"/>
      <c r="J9" s="188"/>
    </row>
    <row r="10" spans="1:11" s="183" customFormat="1" ht="14" x14ac:dyDescent="0.3">
      <c r="A10" s="191" t="s">
        <v>127</v>
      </c>
      <c r="B10" s="119">
        <v>0</v>
      </c>
      <c r="C10" s="119">
        <v>0</v>
      </c>
      <c r="D10" s="119">
        <v>0</v>
      </c>
      <c r="E10" s="494"/>
      <c r="F10" s="749"/>
      <c r="G10" s="748"/>
      <c r="H10" s="194"/>
      <c r="I10" s="188"/>
      <c r="J10" s="188"/>
    </row>
    <row r="11" spans="1:11" s="183" customFormat="1" ht="15" customHeight="1" x14ac:dyDescent="0.3">
      <c r="A11" s="488" t="s">
        <v>128</v>
      </c>
      <c r="B11" s="491"/>
      <c r="C11" s="491"/>
      <c r="D11" s="491"/>
      <c r="E11" s="492"/>
      <c r="F11" s="752"/>
      <c r="G11" s="753"/>
      <c r="H11" s="194"/>
      <c r="I11" s="188"/>
      <c r="J11" s="188"/>
    </row>
    <row r="12" spans="1:11" s="183" customFormat="1" ht="15" customHeight="1" x14ac:dyDescent="0.3">
      <c r="A12" s="191" t="s">
        <v>129</v>
      </c>
      <c r="B12" s="482"/>
      <c r="C12" s="483"/>
      <c r="D12" s="89"/>
      <c r="E12" s="494">
        <f>ROUND(SUM(B12:D12),0)</f>
        <v>0</v>
      </c>
      <c r="F12" s="750"/>
      <c r="G12" s="751"/>
      <c r="H12" s="194"/>
      <c r="I12" s="188"/>
      <c r="J12" s="188"/>
    </row>
    <row r="13" spans="1:11" s="183" customFormat="1" ht="15" customHeight="1" x14ac:dyDescent="0.3">
      <c r="A13" s="191" t="s">
        <v>130</v>
      </c>
      <c r="B13" s="484"/>
      <c r="C13" s="483"/>
      <c r="D13" s="89"/>
      <c r="E13" s="494">
        <f>ROUND(SUM(B13:D13),0)</f>
        <v>0</v>
      </c>
      <c r="F13" s="750"/>
      <c r="G13" s="751"/>
      <c r="H13" s="194"/>
      <c r="I13" s="188"/>
      <c r="J13" s="188"/>
    </row>
    <row r="14" spans="1:11" s="183" customFormat="1" ht="15" customHeight="1" x14ac:dyDescent="0.3">
      <c r="A14" s="191" t="s">
        <v>135</v>
      </c>
      <c r="B14" s="485"/>
      <c r="C14" s="483"/>
      <c r="D14" s="89"/>
      <c r="E14" s="494">
        <f>ROUND(SUM(B14:D14),0)</f>
        <v>0</v>
      </c>
      <c r="F14" s="765"/>
      <c r="G14" s="751"/>
      <c r="H14" s="194"/>
      <c r="I14" s="188"/>
      <c r="J14" s="188"/>
    </row>
    <row r="15" spans="1:11" s="183" customFormat="1" ht="15" customHeight="1" x14ac:dyDescent="0.3">
      <c r="A15" s="191" t="s">
        <v>131</v>
      </c>
      <c r="B15" s="277"/>
      <c r="C15" s="483"/>
      <c r="D15" s="89"/>
      <c r="E15" s="494">
        <f>ROUND(SUM(B15:D15),0)</f>
        <v>0</v>
      </c>
      <c r="F15" s="765"/>
      <c r="G15" s="751"/>
      <c r="H15" s="194"/>
      <c r="I15" s="188"/>
      <c r="J15" s="188"/>
    </row>
    <row r="16" spans="1:11" s="183" customFormat="1" ht="15" customHeight="1" thickBot="1" x14ac:dyDescent="0.35">
      <c r="A16" s="195" t="s">
        <v>132</v>
      </c>
      <c r="B16" s="120">
        <f>ROUND(SUM(B12:B15),0)</f>
        <v>0</v>
      </c>
      <c r="C16" s="120">
        <f>ROUND(SUM(C12:C15),0)</f>
        <v>0</v>
      </c>
      <c r="D16" s="120">
        <f>ROUND(SUM(D12:D15),0)</f>
        <v>0</v>
      </c>
      <c r="E16" s="120">
        <f>ROUND(SUM(E12:E15),0)</f>
        <v>0</v>
      </c>
      <c r="F16" s="763"/>
      <c r="G16" s="764"/>
      <c r="H16" s="140"/>
    </row>
    <row r="17" spans="1:11" s="183" customFormat="1" ht="6" customHeight="1" thickBot="1" x14ac:dyDescent="0.3">
      <c r="A17" s="139"/>
      <c r="B17" s="156"/>
      <c r="C17" s="140"/>
      <c r="D17" s="196"/>
      <c r="E17" s="141"/>
      <c r="F17" s="140"/>
      <c r="G17" s="196"/>
      <c r="H17" s="140"/>
    </row>
    <row r="18" spans="1:11" s="183" customFormat="1" ht="48" customHeight="1" thickBot="1" x14ac:dyDescent="0.3">
      <c r="A18" s="757" t="s">
        <v>143</v>
      </c>
      <c r="B18" s="758"/>
      <c r="C18" s="758"/>
      <c r="D18" s="758"/>
      <c r="E18" s="758"/>
      <c r="F18" s="758"/>
      <c r="G18" s="759"/>
      <c r="H18" s="197"/>
      <c r="I18" s="197"/>
      <c r="J18" s="197"/>
    </row>
    <row r="19" spans="1:11" s="183" customFormat="1" ht="146.25" customHeight="1" thickBot="1" x14ac:dyDescent="0.3">
      <c r="A19" s="760" t="s">
        <v>190</v>
      </c>
      <c r="B19" s="761"/>
      <c r="C19" s="761"/>
      <c r="D19" s="761"/>
      <c r="E19" s="761"/>
      <c r="F19" s="761"/>
      <c r="G19" s="762"/>
      <c r="H19" s="7"/>
      <c r="I19" s="7"/>
      <c r="J19" s="7"/>
    </row>
    <row r="20" spans="1:11" s="183" customFormat="1" ht="7.5" customHeight="1" thickBot="1" x14ac:dyDescent="0.3">
      <c r="A20" s="7"/>
      <c r="B20" s="7"/>
      <c r="C20" s="7"/>
      <c r="D20" s="7"/>
      <c r="E20" s="7"/>
      <c r="F20" s="7"/>
      <c r="G20" s="7"/>
      <c r="H20" s="7"/>
      <c r="I20" s="7"/>
      <c r="J20" s="7"/>
    </row>
    <row r="21" spans="1:11" s="183" customFormat="1" ht="16" thickBot="1" x14ac:dyDescent="0.4">
      <c r="A21" s="754" t="s">
        <v>147</v>
      </c>
      <c r="B21" s="755"/>
      <c r="C21" s="755"/>
      <c r="D21" s="755"/>
      <c r="E21" s="755"/>
      <c r="F21" s="755"/>
      <c r="G21" s="756"/>
      <c r="H21" s="7"/>
      <c r="I21" s="7"/>
      <c r="J21" s="7"/>
    </row>
    <row r="22" spans="1:11" s="183" customFormat="1" ht="6" customHeight="1" thickBot="1" x14ac:dyDescent="0.3">
      <c r="A22" s="7"/>
      <c r="B22" s="7"/>
      <c r="C22" s="7"/>
      <c r="D22" s="7"/>
      <c r="E22" s="7"/>
      <c r="F22" s="7"/>
      <c r="G22" s="7"/>
      <c r="H22" s="7"/>
      <c r="I22" s="7"/>
      <c r="J22" s="7"/>
    </row>
    <row r="23" spans="1:11" s="183" customFormat="1" ht="57.75" customHeight="1" x14ac:dyDescent="0.25">
      <c r="A23" s="743" t="s">
        <v>144</v>
      </c>
      <c r="B23" s="645"/>
      <c r="C23" s="645"/>
      <c r="D23" s="645"/>
      <c r="E23" s="645"/>
      <c r="F23" s="645"/>
      <c r="G23" s="646"/>
      <c r="H23" s="198"/>
      <c r="I23" s="198"/>
      <c r="J23" s="198"/>
      <c r="K23" s="188"/>
    </row>
    <row r="24" spans="1:11" s="183" customFormat="1" ht="24.75" customHeight="1" x14ac:dyDescent="0.25">
      <c r="A24" s="744"/>
      <c r="B24" s="745"/>
      <c r="C24" s="745"/>
      <c r="D24" s="745"/>
      <c r="E24" s="745"/>
      <c r="F24" s="745"/>
      <c r="G24" s="746"/>
      <c r="H24" s="198"/>
      <c r="I24" s="198"/>
      <c r="J24" s="198"/>
      <c r="K24" s="188"/>
    </row>
    <row r="25" spans="1:11" s="183" customFormat="1" ht="4.5" customHeight="1" thickBot="1" x14ac:dyDescent="0.3">
      <c r="A25" s="647"/>
      <c r="B25" s="648"/>
      <c r="C25" s="648"/>
      <c r="D25" s="648"/>
      <c r="E25" s="648"/>
      <c r="F25" s="648"/>
      <c r="G25" s="649"/>
      <c r="H25" s="198"/>
      <c r="I25" s="198"/>
      <c r="J25" s="198"/>
      <c r="K25" s="188"/>
    </row>
    <row r="26" spans="1:11" s="183" customFormat="1" x14ac:dyDescent="0.25">
      <c r="B26" s="199"/>
    </row>
    <row r="27" spans="1:11" s="183" customFormat="1" x14ac:dyDescent="0.25"/>
    <row r="28" spans="1:11" s="183" customFormat="1" x14ac:dyDescent="0.25"/>
    <row r="29" spans="1:11" s="183" customFormat="1" x14ac:dyDescent="0.25"/>
    <row r="30" spans="1:11" s="183" customFormat="1" x14ac:dyDescent="0.25"/>
    <row r="31" spans="1:11" s="183" customFormat="1" x14ac:dyDescent="0.25"/>
    <row r="32" spans="1:11" s="183" customFormat="1" x14ac:dyDescent="0.25"/>
    <row r="33" s="183" customFormat="1" x14ac:dyDescent="0.25"/>
    <row r="34" s="183" customFormat="1" x14ac:dyDescent="0.25"/>
    <row r="35" s="183" customFormat="1" x14ac:dyDescent="0.25"/>
    <row r="36" s="183" customFormat="1" x14ac:dyDescent="0.25"/>
    <row r="37" s="183" customFormat="1" x14ac:dyDescent="0.25"/>
    <row r="38" s="183" customFormat="1" x14ac:dyDescent="0.25"/>
    <row r="39" s="183" customFormat="1" x14ac:dyDescent="0.25"/>
    <row r="40" s="183" customFormat="1" x14ac:dyDescent="0.25"/>
    <row r="41" s="183" customFormat="1" x14ac:dyDescent="0.25"/>
    <row r="42" s="183" customFormat="1" x14ac:dyDescent="0.25"/>
    <row r="43" s="183" customFormat="1" x14ac:dyDescent="0.25"/>
    <row r="44" s="183" customFormat="1" x14ac:dyDescent="0.25"/>
    <row r="45" s="183" customFormat="1" x14ac:dyDescent="0.25"/>
    <row r="46" s="183" customFormat="1" x14ac:dyDescent="0.25"/>
    <row r="47" s="183" customFormat="1" x14ac:dyDescent="0.25"/>
    <row r="48" s="183" customFormat="1" x14ac:dyDescent="0.25"/>
    <row r="49" s="183" customFormat="1" x14ac:dyDescent="0.25"/>
    <row r="50" s="183" customFormat="1" x14ac:dyDescent="0.25"/>
    <row r="51" s="183" customFormat="1" x14ac:dyDescent="0.25"/>
    <row r="52" s="183" customFormat="1" x14ac:dyDescent="0.25"/>
    <row r="53" s="183" customFormat="1" x14ac:dyDescent="0.25"/>
    <row r="54" s="183" customFormat="1" x14ac:dyDescent="0.25"/>
    <row r="55" s="183" customFormat="1" x14ac:dyDescent="0.25"/>
    <row r="56" s="183" customFormat="1" x14ac:dyDescent="0.25"/>
    <row r="57" s="183" customFormat="1" x14ac:dyDescent="0.25"/>
    <row r="58" s="183" customFormat="1" x14ac:dyDescent="0.25"/>
    <row r="59" s="183" customFormat="1" x14ac:dyDescent="0.25"/>
    <row r="60" s="183" customFormat="1" x14ac:dyDescent="0.25"/>
    <row r="61" s="183" customFormat="1" x14ac:dyDescent="0.25"/>
    <row r="62" s="183" customFormat="1" x14ac:dyDescent="0.25"/>
    <row r="63" s="183" customFormat="1" x14ac:dyDescent="0.25"/>
    <row r="64" s="183" customFormat="1" x14ac:dyDescent="0.25"/>
    <row r="65" s="183" customFormat="1" x14ac:dyDescent="0.25"/>
    <row r="66" s="183" customFormat="1" x14ac:dyDescent="0.25"/>
    <row r="67" s="183" customFormat="1" x14ac:dyDescent="0.25"/>
    <row r="68" s="183" customFormat="1" x14ac:dyDescent="0.25"/>
    <row r="69" s="183" customFormat="1" x14ac:dyDescent="0.25"/>
    <row r="70" s="183" customFormat="1" x14ac:dyDescent="0.25"/>
    <row r="71" s="183" customFormat="1" x14ac:dyDescent="0.25"/>
    <row r="72" s="183" customFormat="1" x14ac:dyDescent="0.25"/>
    <row r="73" s="183" customFormat="1" x14ac:dyDescent="0.25"/>
    <row r="74" s="183" customFormat="1" x14ac:dyDescent="0.25"/>
    <row r="75" s="183" customFormat="1" x14ac:dyDescent="0.25"/>
    <row r="76" s="183" customFormat="1" x14ac:dyDescent="0.25"/>
    <row r="77" s="183" customFormat="1" x14ac:dyDescent="0.25"/>
    <row r="78" s="183" customFormat="1" x14ac:dyDescent="0.25"/>
    <row r="79" s="183" customFormat="1" x14ac:dyDescent="0.25"/>
    <row r="80" s="183" customFormat="1" x14ac:dyDescent="0.25"/>
    <row r="81" spans="9:10" s="183" customFormat="1" x14ac:dyDescent="0.25"/>
    <row r="82" spans="9:10" x14ac:dyDescent="0.25">
      <c r="I82" s="183"/>
      <c r="J82" s="183"/>
    </row>
    <row r="83" spans="9:10" x14ac:dyDescent="0.25">
      <c r="I83" s="183"/>
      <c r="J83" s="183"/>
    </row>
    <row r="84" spans="9:10" x14ac:dyDescent="0.25">
      <c r="I84" s="183"/>
      <c r="J84" s="183"/>
    </row>
    <row r="85" spans="9:10" x14ac:dyDescent="0.25">
      <c r="I85" s="183"/>
      <c r="J85" s="183"/>
    </row>
    <row r="86" spans="9:10" x14ac:dyDescent="0.25">
      <c r="I86" s="183"/>
      <c r="J86" s="183"/>
    </row>
    <row r="87" spans="9:10" x14ac:dyDescent="0.25">
      <c r="I87" s="183"/>
      <c r="J87" s="183"/>
    </row>
  </sheetData>
  <sheetProtection sheet="1" formatCells="0" formatColumns="0" formatRows="0" insertRows="0" deleteRows="0"/>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249977111117893"/>
    <pageSetUpPr fitToPage="1"/>
  </sheetPr>
  <dimension ref="A1:M39"/>
  <sheetViews>
    <sheetView showGridLines="0" zoomScale="90" workbookViewId="0">
      <selection activeCell="A2" sqref="A2:H2"/>
    </sheetView>
  </sheetViews>
  <sheetFormatPr defaultColWidth="9.1796875" defaultRowHeight="12.5" x14ac:dyDescent="0.25"/>
  <cols>
    <col min="1" max="1" width="25.81640625" style="144" customWidth="1"/>
    <col min="2" max="2" width="25.453125" style="144" customWidth="1"/>
    <col min="3" max="3" width="15.1796875" style="140" customWidth="1"/>
    <col min="4" max="4" width="61.81640625" style="141" customWidth="1"/>
    <col min="5" max="7" width="12" style="141" customWidth="1"/>
    <col min="8" max="8" width="14.81640625" style="157" customWidth="1"/>
    <col min="9" max="16384" width="9.1796875" style="3"/>
  </cols>
  <sheetData>
    <row r="1" spans="1:13" s="307" customFormat="1" ht="10" x14ac:dyDescent="0.25">
      <c r="A1" s="711" t="s">
        <v>120</v>
      </c>
      <c r="B1" s="711"/>
      <c r="C1" s="711"/>
      <c r="D1" s="711"/>
      <c r="E1" s="304"/>
      <c r="F1" s="722"/>
      <c r="G1" s="722"/>
      <c r="H1" s="722"/>
      <c r="I1" s="304"/>
    </row>
    <row r="2" spans="1:13" s="155" customFormat="1" ht="18.5" thickBot="1" x14ac:dyDescent="0.3">
      <c r="A2" s="766" t="s">
        <v>85</v>
      </c>
      <c r="B2" s="715"/>
      <c r="C2" s="715"/>
      <c r="D2" s="715"/>
      <c r="E2" s="715"/>
      <c r="F2" s="715"/>
      <c r="G2" s="715"/>
      <c r="H2" s="715"/>
      <c r="I2" s="154"/>
      <c r="J2" s="154"/>
      <c r="K2" s="154"/>
      <c r="L2" s="154"/>
      <c r="M2" s="154"/>
    </row>
    <row r="3" spans="1:13" s="15" customFormat="1" ht="282" customHeight="1" thickBot="1" x14ac:dyDescent="0.3">
      <c r="A3" s="767" t="s">
        <v>232</v>
      </c>
      <c r="B3" s="768"/>
      <c r="C3" s="769"/>
      <c r="D3" s="769"/>
      <c r="E3" s="769"/>
      <c r="F3" s="769"/>
      <c r="G3" s="769"/>
      <c r="H3" s="770"/>
    </row>
    <row r="4" spans="1:13" ht="21" customHeight="1" thickBot="1" x14ac:dyDescent="0.3">
      <c r="A4" s="139"/>
      <c r="B4" s="139"/>
    </row>
    <row r="5" spans="1:13" s="136" customFormat="1" ht="42.75" customHeight="1" x14ac:dyDescent="0.25">
      <c r="A5" s="522" t="s">
        <v>196</v>
      </c>
      <c r="B5" s="629" t="s">
        <v>80</v>
      </c>
      <c r="C5" s="630" t="s">
        <v>178</v>
      </c>
      <c r="D5" s="630" t="s">
        <v>231</v>
      </c>
      <c r="E5" s="631" t="s">
        <v>53</v>
      </c>
      <c r="F5" s="631" t="s">
        <v>56</v>
      </c>
      <c r="G5" s="631" t="s">
        <v>54</v>
      </c>
      <c r="H5" s="632" t="s">
        <v>81</v>
      </c>
    </row>
    <row r="6" spans="1:13" ht="13" x14ac:dyDescent="0.25">
      <c r="A6" s="496" t="s">
        <v>203</v>
      </c>
      <c r="B6" s="497"/>
      <c r="C6" s="498"/>
      <c r="D6" s="499"/>
      <c r="E6" s="500"/>
      <c r="F6" s="500"/>
      <c r="G6" s="500"/>
      <c r="H6" s="501"/>
    </row>
    <row r="7" spans="1:13" ht="13" x14ac:dyDescent="0.25">
      <c r="A7" s="518" t="s">
        <v>45</v>
      </c>
      <c r="B7" s="245"/>
      <c r="C7" s="4"/>
      <c r="D7" s="5"/>
      <c r="E7" s="80"/>
      <c r="F7" s="80"/>
      <c r="G7" s="80"/>
      <c r="H7" s="472">
        <f t="shared" ref="H7:H31" si="0">SUM(E7:G7)</f>
        <v>0</v>
      </c>
    </row>
    <row r="8" spans="1:13" ht="13" x14ac:dyDescent="0.25">
      <c r="A8" s="518" t="s">
        <v>217</v>
      </c>
      <c r="B8" s="245"/>
      <c r="C8" s="4"/>
      <c r="D8" s="5"/>
      <c r="E8" s="80"/>
      <c r="F8" s="80"/>
      <c r="G8" s="80"/>
      <c r="H8" s="472">
        <f t="shared" si="0"/>
        <v>0</v>
      </c>
    </row>
    <row r="9" spans="1:13" ht="13" x14ac:dyDescent="0.25">
      <c r="A9" s="518" t="s">
        <v>47</v>
      </c>
      <c r="B9" s="245"/>
      <c r="C9" s="4"/>
      <c r="D9" s="5"/>
      <c r="E9" s="80"/>
      <c r="F9" s="80"/>
      <c r="G9" s="80"/>
      <c r="H9" s="472">
        <f t="shared" si="0"/>
        <v>0</v>
      </c>
    </row>
    <row r="10" spans="1:13" ht="13" x14ac:dyDescent="0.25">
      <c r="A10" s="518" t="s">
        <v>48</v>
      </c>
      <c r="B10" s="245"/>
      <c r="C10" s="4"/>
      <c r="D10" s="5"/>
      <c r="E10" s="80"/>
      <c r="F10" s="80"/>
      <c r="G10" s="80"/>
      <c r="H10" s="472">
        <f t="shared" si="0"/>
        <v>0</v>
      </c>
    </row>
    <row r="11" spans="1:13" ht="13" x14ac:dyDescent="0.25">
      <c r="A11" s="519" t="s">
        <v>49</v>
      </c>
      <c r="B11" s="245"/>
      <c r="C11" s="4"/>
      <c r="D11" s="5"/>
      <c r="E11" s="80"/>
      <c r="F11" s="80"/>
      <c r="G11" s="80"/>
      <c r="H11" s="472">
        <f t="shared" si="0"/>
        <v>0</v>
      </c>
    </row>
    <row r="12" spans="1:13" ht="25" x14ac:dyDescent="0.25">
      <c r="A12" s="518" t="s">
        <v>218</v>
      </c>
      <c r="B12" s="246"/>
      <c r="C12" s="1"/>
      <c r="D12" s="2"/>
      <c r="E12" s="80"/>
      <c r="F12" s="80"/>
      <c r="G12" s="80"/>
      <c r="H12" s="472">
        <f t="shared" si="0"/>
        <v>0</v>
      </c>
    </row>
    <row r="13" spans="1:13" ht="13" x14ac:dyDescent="0.25">
      <c r="A13" s="518" t="s">
        <v>50</v>
      </c>
      <c r="B13" s="246"/>
      <c r="C13" s="1"/>
      <c r="D13" s="2"/>
      <c r="E13" s="80"/>
      <c r="F13" s="80"/>
      <c r="G13" s="80"/>
      <c r="H13" s="472">
        <f t="shared" si="0"/>
        <v>0</v>
      </c>
    </row>
    <row r="14" spans="1:13" ht="13" x14ac:dyDescent="0.25">
      <c r="A14" s="519" t="s">
        <v>220</v>
      </c>
      <c r="B14" s="246"/>
      <c r="C14" s="1"/>
      <c r="D14" s="2"/>
      <c r="E14" s="80"/>
      <c r="F14" s="80"/>
      <c r="G14" s="80"/>
      <c r="H14" s="472">
        <f t="shared" si="0"/>
        <v>0</v>
      </c>
    </row>
    <row r="15" spans="1:13" ht="13" x14ac:dyDescent="0.25">
      <c r="A15" s="519" t="s">
        <v>221</v>
      </c>
      <c r="B15" s="246"/>
      <c r="C15" s="1"/>
      <c r="D15" s="2"/>
      <c r="E15" s="80"/>
      <c r="F15" s="80"/>
      <c r="G15" s="80"/>
      <c r="H15" s="472">
        <f t="shared" si="0"/>
        <v>0</v>
      </c>
    </row>
    <row r="16" spans="1:13" ht="26.5" thickBot="1" x14ac:dyDescent="0.3">
      <c r="A16" s="502" t="s">
        <v>209</v>
      </c>
      <c r="B16" s="633"/>
      <c r="C16" s="634"/>
      <c r="D16" s="635"/>
      <c r="E16" s="636">
        <f>SUM(E7:E15)</f>
        <v>0</v>
      </c>
      <c r="F16" s="636">
        <f>SUM(F7:F15)</f>
        <v>0</v>
      </c>
      <c r="G16" s="636">
        <f>SUM(G7:G15)</f>
        <v>0</v>
      </c>
      <c r="H16" s="637">
        <f>SUM(H7:H15)</f>
        <v>0</v>
      </c>
    </row>
    <row r="17" spans="1:8" ht="37.5" x14ac:dyDescent="0.25">
      <c r="A17" s="619" t="s">
        <v>219</v>
      </c>
      <c r="B17" s="620" t="s">
        <v>222</v>
      </c>
      <c r="C17" s="621"/>
      <c r="D17" s="622" t="s">
        <v>230</v>
      </c>
      <c r="E17" s="623"/>
      <c r="F17" s="623"/>
      <c r="G17" s="623"/>
      <c r="H17" s="624"/>
    </row>
    <row r="18" spans="1:8" ht="13" x14ac:dyDescent="0.25">
      <c r="A18" s="520" t="s">
        <v>261</v>
      </c>
      <c r="B18" s="276"/>
      <c r="C18" s="271"/>
      <c r="D18" s="272"/>
      <c r="E18" s="80"/>
      <c r="F18" s="80"/>
      <c r="G18" s="80"/>
      <c r="H18" s="473">
        <f t="shared" si="0"/>
        <v>0</v>
      </c>
    </row>
    <row r="19" spans="1:8" ht="13" x14ac:dyDescent="0.25">
      <c r="A19" s="520" t="s">
        <v>261</v>
      </c>
      <c r="B19" s="495"/>
      <c r="C19" s="1"/>
      <c r="D19" s="2"/>
      <c r="E19" s="80"/>
      <c r="F19" s="80"/>
      <c r="G19" s="80"/>
      <c r="H19" s="472">
        <f t="shared" si="0"/>
        <v>0</v>
      </c>
    </row>
    <row r="20" spans="1:8" ht="13" x14ac:dyDescent="0.25">
      <c r="A20" s="519" t="s">
        <v>261</v>
      </c>
      <c r="B20" s="246"/>
      <c r="C20" s="1"/>
      <c r="D20" s="2"/>
      <c r="E20" s="80"/>
      <c r="F20" s="80"/>
      <c r="G20" s="80"/>
      <c r="H20" s="472">
        <f t="shared" si="0"/>
        <v>0</v>
      </c>
    </row>
    <row r="21" spans="1:8" ht="13" x14ac:dyDescent="0.25">
      <c r="A21" s="518" t="s">
        <v>261</v>
      </c>
      <c r="B21" s="246"/>
      <c r="C21" s="1"/>
      <c r="D21" s="2"/>
      <c r="E21" s="80"/>
      <c r="F21" s="80"/>
      <c r="G21" s="80"/>
      <c r="H21" s="472">
        <f t="shared" si="0"/>
        <v>0</v>
      </c>
    </row>
    <row r="22" spans="1:8" ht="13" x14ac:dyDescent="0.25">
      <c r="A22" s="518" t="s">
        <v>261</v>
      </c>
      <c r="B22" s="246"/>
      <c r="C22" s="1"/>
      <c r="D22" s="2"/>
      <c r="E22" s="80"/>
      <c r="F22" s="80"/>
      <c r="G22" s="80"/>
      <c r="H22" s="472">
        <f t="shared" si="0"/>
        <v>0</v>
      </c>
    </row>
    <row r="23" spans="1:8" ht="13" x14ac:dyDescent="0.25">
      <c r="A23" s="518" t="s">
        <v>261</v>
      </c>
      <c r="B23" s="246"/>
      <c r="C23" s="1"/>
      <c r="D23" s="2"/>
      <c r="E23" s="80"/>
      <c r="F23" s="80"/>
      <c r="G23" s="80"/>
      <c r="H23" s="472">
        <f t="shared" si="0"/>
        <v>0</v>
      </c>
    </row>
    <row r="24" spans="1:8" ht="13" x14ac:dyDescent="0.25">
      <c r="A24" s="518" t="s">
        <v>261</v>
      </c>
      <c r="B24" s="246"/>
      <c r="C24" s="1"/>
      <c r="D24" s="2"/>
      <c r="E24" s="80"/>
      <c r="F24" s="80"/>
      <c r="G24" s="80"/>
      <c r="H24" s="472">
        <f t="shared" si="0"/>
        <v>0</v>
      </c>
    </row>
    <row r="25" spans="1:8" ht="13" x14ac:dyDescent="0.25">
      <c r="A25" s="518" t="s">
        <v>261</v>
      </c>
      <c r="B25" s="246"/>
      <c r="C25" s="1"/>
      <c r="D25" s="2"/>
      <c r="E25" s="80"/>
      <c r="F25" s="80"/>
      <c r="G25" s="80"/>
      <c r="H25" s="472">
        <f t="shared" si="0"/>
        <v>0</v>
      </c>
    </row>
    <row r="26" spans="1:8" ht="13" x14ac:dyDescent="0.25">
      <c r="A26" s="518" t="s">
        <v>261</v>
      </c>
      <c r="B26" s="246"/>
      <c r="C26" s="1"/>
      <c r="D26" s="2"/>
      <c r="E26" s="80"/>
      <c r="F26" s="80"/>
      <c r="G26" s="80"/>
      <c r="H26" s="472">
        <f t="shared" si="0"/>
        <v>0</v>
      </c>
    </row>
    <row r="27" spans="1:8" ht="13" x14ac:dyDescent="0.25">
      <c r="A27" s="518" t="s">
        <v>261</v>
      </c>
      <c r="B27" s="246"/>
      <c r="C27" s="1"/>
      <c r="D27" s="2"/>
      <c r="E27" s="80"/>
      <c r="F27" s="80"/>
      <c r="G27" s="80"/>
      <c r="H27" s="472">
        <f t="shared" si="0"/>
        <v>0</v>
      </c>
    </row>
    <row r="28" spans="1:8" ht="13" x14ac:dyDescent="0.25">
      <c r="A28" s="518" t="s">
        <v>261</v>
      </c>
      <c r="B28" s="246"/>
      <c r="C28" s="1"/>
      <c r="D28" s="2"/>
      <c r="E28" s="81"/>
      <c r="F28" s="81"/>
      <c r="G28" s="81"/>
      <c r="H28" s="472">
        <f t="shared" si="0"/>
        <v>0</v>
      </c>
    </row>
    <row r="29" spans="1:8" ht="13" x14ac:dyDescent="0.25">
      <c r="A29" s="518" t="s">
        <v>261</v>
      </c>
      <c r="B29" s="246"/>
      <c r="C29" s="1"/>
      <c r="D29" s="2"/>
      <c r="E29" s="81"/>
      <c r="F29" s="81"/>
      <c r="G29" s="81"/>
      <c r="H29" s="472">
        <f t="shared" si="0"/>
        <v>0</v>
      </c>
    </row>
    <row r="30" spans="1:8" ht="13" x14ac:dyDescent="0.25">
      <c r="A30" s="518" t="s">
        <v>261</v>
      </c>
      <c r="B30" s="246"/>
      <c r="C30" s="1"/>
      <c r="D30" s="2"/>
      <c r="E30" s="81"/>
      <c r="F30" s="81"/>
      <c r="G30" s="81"/>
      <c r="H30" s="472">
        <f t="shared" si="0"/>
        <v>0</v>
      </c>
    </row>
    <row r="31" spans="1:8" ht="13.5" thickBot="1" x14ac:dyDescent="0.3">
      <c r="A31" s="521" t="s">
        <v>261</v>
      </c>
      <c r="B31" s="625"/>
      <c r="C31" s="626"/>
      <c r="D31" s="627"/>
      <c r="E31" s="628"/>
      <c r="F31" s="628"/>
      <c r="G31" s="628"/>
      <c r="H31" s="174">
        <f t="shared" si="0"/>
        <v>0</v>
      </c>
    </row>
    <row r="32" spans="1:8" ht="26" x14ac:dyDescent="0.25">
      <c r="A32" s="503" t="s">
        <v>260</v>
      </c>
      <c r="B32" s="504"/>
      <c r="C32" s="505"/>
      <c r="D32" s="506"/>
      <c r="E32" s="507">
        <f>SUM(E18:E31)</f>
        <v>0</v>
      </c>
      <c r="F32" s="507">
        <f>SUM(F18:F31)</f>
        <v>0</v>
      </c>
      <c r="G32" s="507">
        <f>SUM(G18:G31)</f>
        <v>0</v>
      </c>
      <c r="H32" s="508">
        <f>SUM(H18:H31)</f>
        <v>0</v>
      </c>
    </row>
    <row r="33" spans="1:8" ht="41" customHeight="1" x14ac:dyDescent="0.25">
      <c r="A33" s="509" t="s">
        <v>262</v>
      </c>
      <c r="B33" s="510"/>
      <c r="C33" s="511"/>
      <c r="D33" s="512"/>
      <c r="E33" s="513">
        <f>E32+E12</f>
        <v>0</v>
      </c>
      <c r="F33" s="513">
        <f>F32+F12</f>
        <v>0</v>
      </c>
      <c r="G33" s="513">
        <f>G32+G12</f>
        <v>0</v>
      </c>
      <c r="H33" s="514">
        <f>H32+H12</f>
        <v>0</v>
      </c>
    </row>
    <row r="34" spans="1:8" s="136" customFormat="1" ht="26.5" thickBot="1" x14ac:dyDescent="0.3">
      <c r="A34" s="502" t="s">
        <v>259</v>
      </c>
      <c r="B34" s="515"/>
      <c r="C34" s="516"/>
      <c r="D34" s="517" t="s">
        <v>106</v>
      </c>
      <c r="E34" s="173">
        <f>ROUND(E16+E32,0)</f>
        <v>0</v>
      </c>
      <c r="F34" s="173">
        <f>ROUND(F16+F32,0)</f>
        <v>0</v>
      </c>
      <c r="G34" s="173">
        <f>ROUND(G16+G32,0)</f>
        <v>0</v>
      </c>
      <c r="H34" s="174">
        <f>ROUND(H16+H32,0)</f>
        <v>0</v>
      </c>
    </row>
    <row r="35" spans="1:8" s="201" customFormat="1" ht="9" customHeight="1" x14ac:dyDescent="0.25">
      <c r="D35" s="310"/>
      <c r="E35" s="202"/>
      <c r="F35" s="771"/>
      <c r="G35" s="771"/>
      <c r="H35" s="202"/>
    </row>
    <row r="36" spans="1:8" s="201" customFormat="1" ht="15.5" x14ac:dyDescent="0.25">
      <c r="A36" s="773" t="s">
        <v>109</v>
      </c>
      <c r="B36" s="773"/>
      <c r="C36" s="773"/>
      <c r="D36" s="203">
        <f>'Instructions and Summary'!E32</f>
        <v>0</v>
      </c>
      <c r="E36" s="772" t="s">
        <v>108</v>
      </c>
      <c r="F36" s="772"/>
      <c r="G36" s="772"/>
      <c r="H36" s="204">
        <f>IF(D36&gt;0,H34/D36,0)</f>
        <v>0</v>
      </c>
    </row>
    <row r="37" spans="1:8" s="201" customFormat="1" ht="4.5" customHeight="1" thickBot="1" x14ac:dyDescent="0.3">
      <c r="A37" s="310"/>
      <c r="B37" s="310"/>
      <c r="C37" s="202"/>
      <c r="F37" s="308"/>
      <c r="G37" s="309"/>
      <c r="H37" s="202"/>
    </row>
    <row r="38" spans="1:8" x14ac:dyDescent="0.25">
      <c r="A38" s="704" t="s">
        <v>140</v>
      </c>
      <c r="B38" s="705"/>
      <c r="C38" s="705"/>
      <c r="D38" s="705"/>
      <c r="E38" s="705"/>
      <c r="F38" s="705"/>
      <c r="G38" s="705"/>
      <c r="H38" s="706"/>
    </row>
    <row r="39" spans="1:8" ht="13" thickBot="1" x14ac:dyDescent="0.3">
      <c r="A39" s="707"/>
      <c r="B39" s="708"/>
      <c r="C39" s="708"/>
      <c r="D39" s="708"/>
      <c r="E39" s="708"/>
      <c r="F39" s="708"/>
      <c r="G39" s="708"/>
      <c r="H39" s="709"/>
    </row>
  </sheetData>
  <sheetProtection sheet="1" formatCells="0" formatColumns="0" formatRows="0" insertRows="0"/>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38:H39"/>
    <mergeCell ref="A2:H2"/>
    <mergeCell ref="A1:D1"/>
    <mergeCell ref="A3:H3"/>
    <mergeCell ref="F35:G35"/>
    <mergeCell ref="E36:G36"/>
    <mergeCell ref="A36:C36"/>
    <mergeCell ref="F1:H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39997558519241921"/>
    <pageSetUpPr fitToPage="1"/>
  </sheetPr>
  <dimension ref="A1:J32"/>
  <sheetViews>
    <sheetView workbookViewId="0">
      <selection activeCell="D21" sqref="D21"/>
    </sheetView>
  </sheetViews>
  <sheetFormatPr defaultRowHeight="12.5" x14ac:dyDescent="0.25"/>
  <cols>
    <col min="1" max="1" width="2.453125" customWidth="1"/>
    <col min="2" max="2" width="33.54296875" bestFit="1" customWidth="1"/>
    <col min="3" max="3" width="17.1796875" customWidth="1"/>
    <col min="4" max="4" width="17.81640625" customWidth="1"/>
    <col min="5" max="5" width="16.1796875" customWidth="1"/>
    <col min="6" max="6" width="17.1796875" customWidth="1"/>
    <col min="7" max="7" width="21" customWidth="1"/>
    <col min="8" max="8" width="19.1796875" customWidth="1"/>
    <col min="10" max="10" width="10.1796875" bestFit="1" customWidth="1"/>
    <col min="257" max="257" width="2.453125" customWidth="1"/>
    <col min="258" max="258" width="17.81640625" customWidth="1"/>
    <col min="259" max="259" width="17.179687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179687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179687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179687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179687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179687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179687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179687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179687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179687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179687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179687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179687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179687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179687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179687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179687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179687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179687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179687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179687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179687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179687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179687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179687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179687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179687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179687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179687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179687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179687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179687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179687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179687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179687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179687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179687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179687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179687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179687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179687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179687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179687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179687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179687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179687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179687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179687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179687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179687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179687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179687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179687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179687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179687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179687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179687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179687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179687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179687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179687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179687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179687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798" t="s">
        <v>2</v>
      </c>
      <c r="B1" s="799"/>
      <c r="C1" s="800">
        <f>'Instructions and Summary'!B4</f>
        <v>0</v>
      </c>
      <c r="D1" s="800"/>
      <c r="E1" s="228" t="s">
        <v>99</v>
      </c>
      <c r="F1" s="801">
        <f>'Instructions and Summary'!B3</f>
        <v>0</v>
      </c>
      <c r="G1" s="801"/>
      <c r="H1" s="229"/>
    </row>
    <row r="2" spans="1:8" ht="18" x14ac:dyDescent="0.25">
      <c r="A2" s="802" t="s">
        <v>3</v>
      </c>
      <c r="B2" s="803"/>
      <c r="C2" s="803"/>
      <c r="D2" s="803"/>
      <c r="E2" s="803"/>
      <c r="F2" s="803"/>
      <c r="G2" s="803"/>
      <c r="H2" s="803"/>
    </row>
    <row r="3" spans="1:8" x14ac:dyDescent="0.25">
      <c r="A3" s="804" t="s">
        <v>4</v>
      </c>
      <c r="B3" s="785"/>
      <c r="C3" s="785"/>
      <c r="D3" s="785"/>
      <c r="E3" s="785"/>
      <c r="F3" s="785"/>
      <c r="G3" s="785"/>
      <c r="H3" s="785"/>
    </row>
    <row r="4" spans="1:8" ht="14" x14ac:dyDescent="0.25">
      <c r="A4" s="805" t="s">
        <v>5</v>
      </c>
      <c r="B4" s="805"/>
      <c r="C4" s="780"/>
      <c r="D4" s="780"/>
      <c r="E4" s="780"/>
      <c r="F4" s="797"/>
      <c r="G4" s="797"/>
      <c r="H4" s="797"/>
    </row>
    <row r="5" spans="1:8" ht="14" x14ac:dyDescent="0.25">
      <c r="A5" s="799"/>
      <c r="B5" s="806" t="s">
        <v>6</v>
      </c>
      <c r="C5" s="808" t="s">
        <v>7</v>
      </c>
      <c r="D5" s="810" t="s">
        <v>8</v>
      </c>
      <c r="E5" s="811"/>
      <c r="F5" s="812" t="s">
        <v>9</v>
      </c>
      <c r="G5" s="813"/>
      <c r="H5" s="814"/>
    </row>
    <row r="6" spans="1:8" ht="42" customHeight="1" x14ac:dyDescent="0.25">
      <c r="A6" s="799"/>
      <c r="B6" s="807"/>
      <c r="C6" s="809"/>
      <c r="D6" s="230" t="s">
        <v>11</v>
      </c>
      <c r="E6" s="230" t="s">
        <v>10</v>
      </c>
      <c r="F6" s="230" t="s">
        <v>11</v>
      </c>
      <c r="G6" s="230" t="s">
        <v>12</v>
      </c>
      <c r="H6" s="231" t="s">
        <v>93</v>
      </c>
    </row>
    <row r="7" spans="1:8" ht="14" x14ac:dyDescent="0.25">
      <c r="A7" s="232"/>
      <c r="B7" s="233" t="s">
        <v>13</v>
      </c>
      <c r="C7" s="234" t="s">
        <v>14</v>
      </c>
      <c r="D7" s="234" t="s">
        <v>183</v>
      </c>
      <c r="E7" s="234" t="s">
        <v>15</v>
      </c>
      <c r="F7" s="234" t="s">
        <v>16</v>
      </c>
      <c r="G7" s="234" t="s">
        <v>17</v>
      </c>
      <c r="H7" s="234" t="s">
        <v>18</v>
      </c>
    </row>
    <row r="8" spans="1:8" ht="14" x14ac:dyDescent="0.25">
      <c r="A8" s="235" t="s">
        <v>19</v>
      </c>
      <c r="B8" s="205" t="s">
        <v>53</v>
      </c>
      <c r="C8" s="206"/>
      <c r="D8" s="207"/>
      <c r="E8" s="207"/>
      <c r="F8" s="236">
        <f>'Instructions and Summary'!C12-'Instructions and Summary'!B26</f>
        <v>0</v>
      </c>
      <c r="G8" s="236">
        <f>'Instructions and Summary'!D12</f>
        <v>0</v>
      </c>
      <c r="H8" s="208">
        <f>ROUND(SUM(D8:G8),0)</f>
        <v>0</v>
      </c>
    </row>
    <row r="9" spans="1:8" ht="14" x14ac:dyDescent="0.25">
      <c r="A9" s="235" t="s">
        <v>20</v>
      </c>
      <c r="B9" s="205" t="s">
        <v>56</v>
      </c>
      <c r="C9" s="206"/>
      <c r="D9" s="207"/>
      <c r="E9" s="207"/>
      <c r="F9" s="236">
        <f>'Instructions and Summary'!C13-'Instructions and Summary'!C26</f>
        <v>0</v>
      </c>
      <c r="G9" s="236">
        <f>'Instructions and Summary'!D13</f>
        <v>0</v>
      </c>
      <c r="H9" s="208">
        <f>ROUND(SUM(D9:G9),0)</f>
        <v>0</v>
      </c>
    </row>
    <row r="10" spans="1:8" ht="14" x14ac:dyDescent="0.25">
      <c r="A10" s="235" t="s">
        <v>21</v>
      </c>
      <c r="B10" s="205" t="s">
        <v>54</v>
      </c>
      <c r="C10" s="206"/>
      <c r="D10" s="207"/>
      <c r="E10" s="207"/>
      <c r="F10" s="236">
        <f>'Instructions and Summary'!C14-'Instructions and Summary'!D26</f>
        <v>0</v>
      </c>
      <c r="G10" s="236">
        <f>'Instructions and Summary'!D14</f>
        <v>0</v>
      </c>
      <c r="H10" s="208">
        <f>ROUND(SUM(D10:G10),0)</f>
        <v>0</v>
      </c>
    </row>
    <row r="11" spans="1:8" ht="14" x14ac:dyDescent="0.25">
      <c r="A11" s="237" t="s">
        <v>22</v>
      </c>
      <c r="B11" s="209"/>
      <c r="C11" s="210"/>
      <c r="D11" s="211"/>
      <c r="E11" s="211"/>
      <c r="F11" s="211"/>
      <c r="G11" s="211"/>
      <c r="H11" s="212"/>
    </row>
    <row r="12" spans="1:8" ht="14" x14ac:dyDescent="0.25">
      <c r="A12" s="237" t="s">
        <v>23</v>
      </c>
      <c r="B12" s="238" t="s">
        <v>106</v>
      </c>
      <c r="C12" s="213"/>
      <c r="D12" s="212"/>
      <c r="E12" s="212"/>
      <c r="F12" s="212">
        <f>ROUND(SUM(F8:F11),0)</f>
        <v>0</v>
      </c>
      <c r="G12" s="212">
        <f>ROUND(SUM(G8:G11),0)</f>
        <v>0</v>
      </c>
      <c r="H12" s="212">
        <f>ROUND(SUM(H8:H11),0)</f>
        <v>0</v>
      </c>
    </row>
    <row r="13" spans="1:8" ht="14" x14ac:dyDescent="0.25">
      <c r="A13" s="796" t="s">
        <v>24</v>
      </c>
      <c r="B13" s="796"/>
      <c r="C13" s="797"/>
      <c r="D13" s="797"/>
      <c r="E13" s="797"/>
      <c r="F13" s="797"/>
      <c r="G13" s="797"/>
      <c r="H13" s="797"/>
    </row>
    <row r="14" spans="1:8" ht="14" x14ac:dyDescent="0.25">
      <c r="A14" s="786" t="s">
        <v>25</v>
      </c>
      <c r="B14" s="788" t="s">
        <v>26</v>
      </c>
      <c r="C14" s="789"/>
      <c r="D14" s="792" t="s">
        <v>27</v>
      </c>
      <c r="E14" s="793"/>
      <c r="F14" s="793"/>
      <c r="G14" s="793"/>
      <c r="H14" s="794" t="s">
        <v>28</v>
      </c>
    </row>
    <row r="15" spans="1:8" ht="14" x14ac:dyDescent="0.25">
      <c r="A15" s="787"/>
      <c r="B15" s="790"/>
      <c r="C15" s="791"/>
      <c r="D15" s="205" t="s">
        <v>53</v>
      </c>
      <c r="E15" s="205" t="s">
        <v>56</v>
      </c>
      <c r="F15" s="205" t="s">
        <v>54</v>
      </c>
      <c r="G15" s="239"/>
      <c r="H15" s="795"/>
    </row>
    <row r="16" spans="1:8" ht="14" x14ac:dyDescent="0.25">
      <c r="A16" s="240"/>
      <c r="B16" s="788" t="s">
        <v>29</v>
      </c>
      <c r="C16" s="788"/>
      <c r="D16" s="236">
        <f>+'Instructions and Summary'!B18</f>
        <v>0</v>
      </c>
      <c r="E16" s="236">
        <f>+'Instructions and Summary'!C18</f>
        <v>0</v>
      </c>
      <c r="F16" s="236">
        <f>+'Instructions and Summary'!D18</f>
        <v>0</v>
      </c>
      <c r="G16" s="214"/>
      <c r="H16" s="215">
        <f t="shared" ref="H16:H23" si="0">ROUND(SUM(D16:G16),0)</f>
        <v>0</v>
      </c>
    </row>
    <row r="17" spans="1:10" ht="14" x14ac:dyDescent="0.25">
      <c r="A17" s="241"/>
      <c r="B17" s="777" t="s">
        <v>30</v>
      </c>
      <c r="C17" s="777"/>
      <c r="D17" s="242">
        <f>'Instructions and Summary'!B19</f>
        <v>0</v>
      </c>
      <c r="E17" s="242">
        <f>'Instructions and Summary'!C19</f>
        <v>0</v>
      </c>
      <c r="F17" s="242">
        <f>'Instructions and Summary'!D19</f>
        <v>0</v>
      </c>
      <c r="G17" s="216"/>
      <c r="H17" s="208">
        <f t="shared" si="0"/>
        <v>0</v>
      </c>
    </row>
    <row r="18" spans="1:10" ht="14" x14ac:dyDescent="0.25">
      <c r="A18" s="243"/>
      <c r="B18" s="779" t="s">
        <v>31</v>
      </c>
      <c r="C18" s="779"/>
      <c r="D18" s="242">
        <f>'Instructions and Summary'!B20</f>
        <v>0</v>
      </c>
      <c r="E18" s="242">
        <f>'Instructions and Summary'!C20</f>
        <v>0</v>
      </c>
      <c r="F18" s="242">
        <f>'Instructions and Summary'!D20</f>
        <v>0</v>
      </c>
      <c r="G18" s="218"/>
      <c r="H18" s="208">
        <f t="shared" si="0"/>
        <v>0</v>
      </c>
    </row>
    <row r="19" spans="1:10" ht="14" x14ac:dyDescent="0.25">
      <c r="A19" s="241"/>
      <c r="B19" s="777" t="s">
        <v>32</v>
      </c>
      <c r="C19" s="777"/>
      <c r="D19" s="242">
        <f>'Instructions and Summary'!B21</f>
        <v>0</v>
      </c>
      <c r="E19" s="242">
        <f>'Instructions and Summary'!C21</f>
        <v>0</v>
      </c>
      <c r="F19" s="242">
        <f>'Instructions and Summary'!D21</f>
        <v>0</v>
      </c>
      <c r="G19" s="216"/>
      <c r="H19" s="208">
        <f t="shared" si="0"/>
        <v>0</v>
      </c>
    </row>
    <row r="20" spans="1:10" ht="14" x14ac:dyDescent="0.25">
      <c r="A20" s="243"/>
      <c r="B20" s="779" t="s">
        <v>33</v>
      </c>
      <c r="C20" s="779"/>
      <c r="D20" s="242">
        <f>'Instructions and Summary'!B22</f>
        <v>0</v>
      </c>
      <c r="E20" s="242">
        <f>'Instructions and Summary'!C22</f>
        <v>0</v>
      </c>
      <c r="F20" s="242">
        <f>'Instructions and Summary'!D22</f>
        <v>0</v>
      </c>
      <c r="G20" s="218"/>
      <c r="H20" s="208">
        <f t="shared" si="0"/>
        <v>0</v>
      </c>
    </row>
    <row r="21" spans="1:10" ht="14" x14ac:dyDescent="0.25">
      <c r="A21" s="241"/>
      <c r="B21" s="777" t="s">
        <v>34</v>
      </c>
      <c r="C21" s="777"/>
      <c r="D21" s="242">
        <f>'Instructions and Summary'!B27-'Instructions and Summary'!B26</f>
        <v>0</v>
      </c>
      <c r="E21" s="242">
        <f>'Instructions and Summary'!C27-'Instructions and Summary'!C26</f>
        <v>0</v>
      </c>
      <c r="F21" s="242">
        <f>'Instructions and Summary'!D27-'Instructions and Summary'!D26</f>
        <v>0</v>
      </c>
      <c r="G21" s="216"/>
      <c r="H21" s="208">
        <f t="shared" si="0"/>
        <v>0</v>
      </c>
    </row>
    <row r="22" spans="1:10" ht="14" x14ac:dyDescent="0.25">
      <c r="A22" s="243"/>
      <c r="B22" s="779" t="s">
        <v>35</v>
      </c>
      <c r="C22" s="779"/>
      <c r="D22" s="242">
        <f>'Instructions and Summary'!B28</f>
        <v>0</v>
      </c>
      <c r="E22" s="242">
        <f>'Instructions and Summary'!C28</f>
        <v>0</v>
      </c>
      <c r="F22" s="242">
        <f>'Instructions and Summary'!D28</f>
        <v>0</v>
      </c>
      <c r="G22" s="218"/>
      <c r="H22" s="208">
        <f t="shared" si="0"/>
        <v>0</v>
      </c>
      <c r="J22" s="121"/>
    </row>
    <row r="23" spans="1:10" ht="14" x14ac:dyDescent="0.25">
      <c r="A23" s="241"/>
      <c r="B23" s="777" t="s">
        <v>36</v>
      </c>
      <c r="C23" s="777"/>
      <c r="D23" s="242">
        <f>'Instructions and Summary'!B29</f>
        <v>0</v>
      </c>
      <c r="E23" s="242">
        <f>'Instructions and Summary'!C29</f>
        <v>0</v>
      </c>
      <c r="F23" s="242">
        <f>'Instructions and Summary'!D29</f>
        <v>0</v>
      </c>
      <c r="G23" s="216"/>
      <c r="H23" s="208">
        <f t="shared" si="0"/>
        <v>0</v>
      </c>
    </row>
    <row r="24" spans="1:10" ht="14" x14ac:dyDescent="0.25">
      <c r="A24" s="243"/>
      <c r="B24" s="777" t="s">
        <v>37</v>
      </c>
      <c r="C24" s="778"/>
      <c r="D24" s="242">
        <f>SUM(D16:D23)</f>
        <v>0</v>
      </c>
      <c r="E24" s="242">
        <f t="shared" ref="E24:F24" si="1">SUM(E16:E23)</f>
        <v>0</v>
      </c>
      <c r="F24" s="242">
        <f t="shared" si="1"/>
        <v>0</v>
      </c>
      <c r="G24" s="219"/>
      <c r="H24" s="242">
        <f>ROUND(SUM(H16:H23),0)</f>
        <v>0</v>
      </c>
      <c r="J24" s="121"/>
    </row>
    <row r="25" spans="1:10" ht="14" x14ac:dyDescent="0.25">
      <c r="A25" s="241"/>
      <c r="B25" s="777" t="s">
        <v>38</v>
      </c>
      <c r="C25" s="777"/>
      <c r="D25" s="242">
        <f>'Instructions and Summary'!B31</f>
        <v>0</v>
      </c>
      <c r="E25" s="242">
        <f>'Instructions and Summary'!C31</f>
        <v>0</v>
      </c>
      <c r="F25" s="242">
        <f>'Instructions and Summary'!D31</f>
        <v>0</v>
      </c>
      <c r="G25" s="216"/>
      <c r="H25" s="208">
        <f>ROUND(SUM(D25:G25),0)</f>
        <v>0</v>
      </c>
    </row>
    <row r="26" spans="1:10" ht="14" x14ac:dyDescent="0.25">
      <c r="A26" s="243"/>
      <c r="B26" s="779" t="s">
        <v>192</v>
      </c>
      <c r="C26" s="779"/>
      <c r="D26" s="220">
        <f>ROUND(SUM(D24:D25),0)</f>
        <v>0</v>
      </c>
      <c r="E26" s="220">
        <f>ROUND(SUM(E24:E25),0)</f>
        <v>0</v>
      </c>
      <c r="F26" s="220">
        <f>ROUND(SUM(F24:F25),0)</f>
        <v>0</v>
      </c>
      <c r="G26" s="219"/>
      <c r="H26" s="221">
        <f>ROUND(SUM(H24:H25),0)</f>
        <v>0</v>
      </c>
    </row>
    <row r="27" spans="1:10" ht="14" x14ac:dyDescent="0.25">
      <c r="A27" s="780"/>
      <c r="B27" s="780"/>
      <c r="C27" s="780"/>
      <c r="D27" s="780"/>
      <c r="E27" s="780"/>
      <c r="F27" s="780"/>
      <c r="G27" s="780"/>
      <c r="H27" s="781"/>
    </row>
    <row r="28" spans="1:10" ht="14" x14ac:dyDescent="0.25">
      <c r="A28" s="244" t="s">
        <v>39</v>
      </c>
      <c r="B28" s="777" t="s">
        <v>40</v>
      </c>
      <c r="C28" s="777"/>
      <c r="D28" s="222"/>
      <c r="E28" s="222"/>
      <c r="F28" s="222"/>
      <c r="G28" s="222"/>
      <c r="H28" s="223">
        <f>ROUND(SUM(D28:G28),0)</f>
        <v>0</v>
      </c>
    </row>
    <row r="29" spans="1:10" ht="14" x14ac:dyDescent="0.25">
      <c r="A29" s="224"/>
      <c r="B29" s="217"/>
      <c r="C29" s="217"/>
      <c r="D29" s="225"/>
      <c r="E29" s="225"/>
      <c r="F29" s="225"/>
      <c r="G29" s="225"/>
      <c r="H29" s="225"/>
    </row>
    <row r="30" spans="1:10" x14ac:dyDescent="0.25">
      <c r="A30" s="226"/>
      <c r="B30" s="226"/>
      <c r="C30" s="226"/>
      <c r="D30" s="226"/>
      <c r="E30" s="226"/>
      <c r="F30" s="226"/>
      <c r="G30" s="226"/>
      <c r="H30" s="227" t="s">
        <v>191</v>
      </c>
      <c r="J30" s="121"/>
    </row>
    <row r="31" spans="1:10" x14ac:dyDescent="0.25">
      <c r="A31" s="782" t="s">
        <v>41</v>
      </c>
      <c r="B31" s="782"/>
      <c r="C31" s="774"/>
      <c r="D31" s="783"/>
      <c r="E31" s="783"/>
      <c r="F31" s="783"/>
      <c r="G31" s="784" t="s">
        <v>42</v>
      </c>
      <c r="H31" s="785"/>
    </row>
    <row r="32" spans="1:10" x14ac:dyDescent="0.25">
      <c r="A32" s="774" t="s">
        <v>43</v>
      </c>
      <c r="B32" s="775"/>
      <c r="C32" s="775"/>
      <c r="D32" s="775"/>
      <c r="E32" s="775"/>
      <c r="F32" s="775"/>
      <c r="G32" s="775"/>
      <c r="H32" s="77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6" tint="0.79998168889431442"/>
    <pageSetUpPr fitToPage="1"/>
  </sheetPr>
  <dimension ref="A1:H32"/>
  <sheetViews>
    <sheetView workbookViewId="0">
      <selection activeCell="D21" sqref="D21"/>
    </sheetView>
  </sheetViews>
  <sheetFormatPr defaultRowHeight="12.5" x14ac:dyDescent="0.25"/>
  <cols>
    <col min="1" max="1" width="2.453125" customWidth="1"/>
    <col min="2" max="2" width="33.54296875" bestFit="1" customWidth="1"/>
    <col min="3" max="3" width="17.1796875" customWidth="1"/>
    <col min="4" max="4" width="17.81640625" customWidth="1"/>
    <col min="5" max="5" width="16.1796875" customWidth="1"/>
    <col min="6" max="6" width="17.1796875" customWidth="1"/>
    <col min="7" max="7" width="21" customWidth="1"/>
    <col min="8" max="8" width="19.1796875" customWidth="1"/>
    <col min="257" max="257" width="2.453125" customWidth="1"/>
    <col min="258" max="258" width="17.81640625" customWidth="1"/>
    <col min="259" max="259" width="17.179687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179687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179687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179687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179687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179687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179687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179687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179687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179687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179687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179687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179687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179687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179687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179687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179687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179687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179687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179687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179687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179687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179687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179687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179687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179687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179687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179687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179687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179687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179687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179687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179687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179687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179687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179687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179687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179687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179687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179687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179687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179687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179687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179687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179687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179687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179687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179687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179687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179687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179687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179687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179687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179687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179687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179687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179687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179687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179687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179687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179687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179687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179687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798" t="s">
        <v>2</v>
      </c>
      <c r="B1" s="799"/>
      <c r="C1" s="800">
        <f>'Instructions and Summary'!B4</f>
        <v>0</v>
      </c>
      <c r="D1" s="800"/>
      <c r="E1" s="228" t="s">
        <v>99</v>
      </c>
      <c r="F1" s="801">
        <f>'Instructions and Summary'!B3</f>
        <v>0</v>
      </c>
      <c r="G1" s="801"/>
      <c r="H1" s="229"/>
    </row>
    <row r="2" spans="1:8" ht="18" x14ac:dyDescent="0.25">
      <c r="A2" s="802" t="s">
        <v>3</v>
      </c>
      <c r="B2" s="803"/>
      <c r="C2" s="803"/>
      <c r="D2" s="803"/>
      <c r="E2" s="803"/>
      <c r="F2" s="803"/>
      <c r="G2" s="803"/>
      <c r="H2" s="803"/>
    </row>
    <row r="3" spans="1:8" x14ac:dyDescent="0.25">
      <c r="A3" s="804" t="s">
        <v>4</v>
      </c>
      <c r="B3" s="785"/>
      <c r="C3" s="785"/>
      <c r="D3" s="785"/>
      <c r="E3" s="785"/>
      <c r="F3" s="785"/>
      <c r="G3" s="785"/>
      <c r="H3" s="785"/>
    </row>
    <row r="4" spans="1:8" ht="14" x14ac:dyDescent="0.25">
      <c r="A4" s="805" t="s">
        <v>5</v>
      </c>
      <c r="B4" s="805"/>
      <c r="C4" s="780"/>
      <c r="D4" s="780"/>
      <c r="E4" s="780"/>
      <c r="F4" s="797"/>
      <c r="G4" s="797"/>
      <c r="H4" s="797"/>
    </row>
    <row r="5" spans="1:8" ht="14" x14ac:dyDescent="0.25">
      <c r="A5" s="799"/>
      <c r="B5" s="806" t="s">
        <v>6</v>
      </c>
      <c r="C5" s="808" t="s">
        <v>7</v>
      </c>
      <c r="D5" s="810" t="s">
        <v>8</v>
      </c>
      <c r="E5" s="811"/>
      <c r="F5" s="812" t="s">
        <v>9</v>
      </c>
      <c r="G5" s="813"/>
      <c r="H5" s="814"/>
    </row>
    <row r="6" spans="1:8" ht="42.75" customHeight="1" x14ac:dyDescent="0.25">
      <c r="A6" s="799"/>
      <c r="B6" s="807"/>
      <c r="C6" s="809"/>
      <c r="D6" s="230" t="s">
        <v>11</v>
      </c>
      <c r="E6" s="230" t="s">
        <v>10</v>
      </c>
      <c r="F6" s="230" t="s">
        <v>11</v>
      </c>
      <c r="G6" s="230" t="s">
        <v>12</v>
      </c>
      <c r="H6" s="231" t="s">
        <v>93</v>
      </c>
    </row>
    <row r="7" spans="1:8" ht="14" x14ac:dyDescent="0.25">
      <c r="A7" s="232"/>
      <c r="B7" s="233" t="s">
        <v>13</v>
      </c>
      <c r="C7" s="234" t="s">
        <v>14</v>
      </c>
      <c r="D7" s="234" t="s">
        <v>183</v>
      </c>
      <c r="E7" s="234" t="s">
        <v>15</v>
      </c>
      <c r="F7" s="234" t="s">
        <v>16</v>
      </c>
      <c r="G7" s="234" t="s">
        <v>17</v>
      </c>
      <c r="H7" s="234" t="s">
        <v>18</v>
      </c>
    </row>
    <row r="8" spans="1:8" ht="14" x14ac:dyDescent="0.25">
      <c r="A8" s="235" t="s">
        <v>19</v>
      </c>
      <c r="B8" s="205" t="s">
        <v>53</v>
      </c>
      <c r="C8" s="206"/>
      <c r="D8" s="207"/>
      <c r="E8" s="207"/>
      <c r="F8" s="236">
        <f>'Instructions and Summary'!C12</f>
        <v>0</v>
      </c>
      <c r="G8" s="236">
        <f>'Instructions and Summary'!D12</f>
        <v>0</v>
      </c>
      <c r="H8" s="208">
        <f>ROUND(SUM(D8:G8),0)</f>
        <v>0</v>
      </c>
    </row>
    <row r="9" spans="1:8" ht="14" x14ac:dyDescent="0.25">
      <c r="A9" s="235" t="s">
        <v>20</v>
      </c>
      <c r="B9" s="205" t="s">
        <v>56</v>
      </c>
      <c r="C9" s="206"/>
      <c r="D9" s="207"/>
      <c r="E9" s="207"/>
      <c r="F9" s="236">
        <f>'Instructions and Summary'!C13</f>
        <v>0</v>
      </c>
      <c r="G9" s="236">
        <f>'Instructions and Summary'!D13</f>
        <v>0</v>
      </c>
      <c r="H9" s="208">
        <f>ROUND(SUM(D9:G9),0)</f>
        <v>0</v>
      </c>
    </row>
    <row r="10" spans="1:8" ht="14" x14ac:dyDescent="0.25">
      <c r="A10" s="235" t="s">
        <v>21</v>
      </c>
      <c r="B10" s="205" t="s">
        <v>54</v>
      </c>
      <c r="C10" s="206"/>
      <c r="D10" s="207"/>
      <c r="E10" s="207"/>
      <c r="F10" s="236">
        <f>'Instructions and Summary'!C14</f>
        <v>0</v>
      </c>
      <c r="G10" s="236">
        <f>'Instructions and Summary'!D14</f>
        <v>0</v>
      </c>
      <c r="H10" s="208">
        <f>ROUND(SUM(D10:G10),0)</f>
        <v>0</v>
      </c>
    </row>
    <row r="11" spans="1:8" ht="14" x14ac:dyDescent="0.25">
      <c r="A11" s="237" t="s">
        <v>22</v>
      </c>
      <c r="B11" s="209"/>
      <c r="C11" s="210"/>
      <c r="D11" s="211"/>
      <c r="E11" s="211"/>
      <c r="F11" s="211"/>
      <c r="G11" s="211"/>
      <c r="H11" s="212"/>
    </row>
    <row r="12" spans="1:8" ht="14" x14ac:dyDescent="0.25">
      <c r="A12" s="237" t="s">
        <v>23</v>
      </c>
      <c r="B12" s="238" t="s">
        <v>106</v>
      </c>
      <c r="C12" s="213"/>
      <c r="D12" s="212"/>
      <c r="E12" s="212"/>
      <c r="F12" s="212">
        <f>ROUND(SUM(F8:F11),0)</f>
        <v>0</v>
      </c>
      <c r="G12" s="212">
        <f>ROUND(SUM(G8:G11),0)</f>
        <v>0</v>
      </c>
      <c r="H12" s="212">
        <f>ROUND(SUM(H8:H11),0)</f>
        <v>0</v>
      </c>
    </row>
    <row r="13" spans="1:8" ht="14" x14ac:dyDescent="0.25">
      <c r="A13" s="796" t="s">
        <v>24</v>
      </c>
      <c r="B13" s="796"/>
      <c r="C13" s="797"/>
      <c r="D13" s="797"/>
      <c r="E13" s="797"/>
      <c r="F13" s="797"/>
      <c r="G13" s="797"/>
      <c r="H13" s="797"/>
    </row>
    <row r="14" spans="1:8" ht="14" x14ac:dyDescent="0.25">
      <c r="A14" s="786" t="s">
        <v>25</v>
      </c>
      <c r="B14" s="788" t="s">
        <v>26</v>
      </c>
      <c r="C14" s="789"/>
      <c r="D14" s="792" t="s">
        <v>27</v>
      </c>
      <c r="E14" s="793"/>
      <c r="F14" s="793"/>
      <c r="G14" s="793"/>
      <c r="H14" s="794" t="s">
        <v>28</v>
      </c>
    </row>
    <row r="15" spans="1:8" ht="14" x14ac:dyDescent="0.25">
      <c r="A15" s="787"/>
      <c r="B15" s="790"/>
      <c r="C15" s="791"/>
      <c r="D15" s="205" t="s">
        <v>53</v>
      </c>
      <c r="E15" s="205" t="s">
        <v>56</v>
      </c>
      <c r="F15" s="205" t="s">
        <v>54</v>
      </c>
      <c r="G15" s="239"/>
      <c r="H15" s="795"/>
    </row>
    <row r="16" spans="1:8" ht="14" x14ac:dyDescent="0.25">
      <c r="A16" s="240"/>
      <c r="B16" s="788" t="s">
        <v>29</v>
      </c>
      <c r="C16" s="788"/>
      <c r="D16" s="236">
        <f>+'Instructions and Summary'!B18</f>
        <v>0</v>
      </c>
      <c r="E16" s="236">
        <f>+'Instructions and Summary'!C18</f>
        <v>0</v>
      </c>
      <c r="F16" s="236">
        <f>+'Instructions and Summary'!D18</f>
        <v>0</v>
      </c>
      <c r="G16" s="214"/>
      <c r="H16" s="215">
        <f t="shared" ref="H16:H23" si="0">ROUND(SUM(D16:G16),0)</f>
        <v>0</v>
      </c>
    </row>
    <row r="17" spans="1:8" ht="14" x14ac:dyDescent="0.25">
      <c r="A17" s="241"/>
      <c r="B17" s="777" t="s">
        <v>30</v>
      </c>
      <c r="C17" s="777"/>
      <c r="D17" s="242">
        <f>'Instructions and Summary'!B19</f>
        <v>0</v>
      </c>
      <c r="E17" s="242">
        <f>'Instructions and Summary'!C19</f>
        <v>0</v>
      </c>
      <c r="F17" s="242">
        <f>'Instructions and Summary'!D19</f>
        <v>0</v>
      </c>
      <c r="G17" s="216"/>
      <c r="H17" s="208">
        <f t="shared" si="0"/>
        <v>0</v>
      </c>
    </row>
    <row r="18" spans="1:8" ht="14" x14ac:dyDescent="0.25">
      <c r="A18" s="243"/>
      <c r="B18" s="779" t="s">
        <v>31</v>
      </c>
      <c r="C18" s="779"/>
      <c r="D18" s="242">
        <f>'Instructions and Summary'!B20</f>
        <v>0</v>
      </c>
      <c r="E18" s="242">
        <f>'Instructions and Summary'!C20</f>
        <v>0</v>
      </c>
      <c r="F18" s="242">
        <f>'Instructions and Summary'!D20</f>
        <v>0</v>
      </c>
      <c r="G18" s="218"/>
      <c r="H18" s="208">
        <f t="shared" si="0"/>
        <v>0</v>
      </c>
    </row>
    <row r="19" spans="1:8" ht="14" x14ac:dyDescent="0.25">
      <c r="A19" s="241"/>
      <c r="B19" s="777" t="s">
        <v>32</v>
      </c>
      <c r="C19" s="777"/>
      <c r="D19" s="242">
        <f>'Instructions and Summary'!B21</f>
        <v>0</v>
      </c>
      <c r="E19" s="242">
        <f>'Instructions and Summary'!C21</f>
        <v>0</v>
      </c>
      <c r="F19" s="242">
        <f>'Instructions and Summary'!D21</f>
        <v>0</v>
      </c>
      <c r="G19" s="216"/>
      <c r="H19" s="208">
        <f t="shared" si="0"/>
        <v>0</v>
      </c>
    </row>
    <row r="20" spans="1:8" ht="14" x14ac:dyDescent="0.25">
      <c r="A20" s="243"/>
      <c r="B20" s="779" t="s">
        <v>33</v>
      </c>
      <c r="C20" s="779"/>
      <c r="D20" s="242">
        <f>'Instructions and Summary'!B22</f>
        <v>0</v>
      </c>
      <c r="E20" s="242">
        <f>'Instructions and Summary'!C22</f>
        <v>0</v>
      </c>
      <c r="F20" s="242">
        <f>'Instructions and Summary'!D22</f>
        <v>0</v>
      </c>
      <c r="G20" s="218"/>
      <c r="H20" s="208">
        <f t="shared" si="0"/>
        <v>0</v>
      </c>
    </row>
    <row r="21" spans="1:8" ht="14" x14ac:dyDescent="0.25">
      <c r="A21" s="241"/>
      <c r="B21" s="777" t="s">
        <v>34</v>
      </c>
      <c r="C21" s="777"/>
      <c r="D21" s="242">
        <f>'Instructions and Summary'!B27</f>
        <v>0</v>
      </c>
      <c r="E21" s="242">
        <f>'Instructions and Summary'!C27</f>
        <v>0</v>
      </c>
      <c r="F21" s="242">
        <f>'Instructions and Summary'!D27</f>
        <v>0</v>
      </c>
      <c r="G21" s="216"/>
      <c r="H21" s="208">
        <f t="shared" si="0"/>
        <v>0</v>
      </c>
    </row>
    <row r="22" spans="1:8" ht="14" x14ac:dyDescent="0.25">
      <c r="A22" s="243"/>
      <c r="B22" s="779" t="s">
        <v>35</v>
      </c>
      <c r="C22" s="779"/>
      <c r="D22" s="242">
        <f>'Instructions and Summary'!B28</f>
        <v>0</v>
      </c>
      <c r="E22" s="242">
        <f>'Instructions and Summary'!C28</f>
        <v>0</v>
      </c>
      <c r="F22" s="242">
        <f>'Instructions and Summary'!D28</f>
        <v>0</v>
      </c>
      <c r="G22" s="218"/>
      <c r="H22" s="208">
        <f t="shared" si="0"/>
        <v>0</v>
      </c>
    </row>
    <row r="23" spans="1:8" ht="14" x14ac:dyDescent="0.25">
      <c r="A23" s="241"/>
      <c r="B23" s="777" t="s">
        <v>36</v>
      </c>
      <c r="C23" s="777"/>
      <c r="D23" s="242">
        <f>'Instructions and Summary'!B29</f>
        <v>0</v>
      </c>
      <c r="E23" s="242">
        <f>'Instructions and Summary'!C29</f>
        <v>0</v>
      </c>
      <c r="F23" s="242">
        <f>'Instructions and Summary'!D29</f>
        <v>0</v>
      </c>
      <c r="G23" s="216"/>
      <c r="H23" s="208">
        <f t="shared" si="0"/>
        <v>0</v>
      </c>
    </row>
    <row r="24" spans="1:8" ht="14" x14ac:dyDescent="0.25">
      <c r="A24" s="243"/>
      <c r="B24" s="777" t="s">
        <v>37</v>
      </c>
      <c r="C24" s="778"/>
      <c r="D24" s="242">
        <f>SUM(D16:D23)</f>
        <v>0</v>
      </c>
      <c r="E24" s="242">
        <f t="shared" ref="E24:F24" si="1">SUM(E16:E23)</f>
        <v>0</v>
      </c>
      <c r="F24" s="242">
        <f t="shared" si="1"/>
        <v>0</v>
      </c>
      <c r="G24" s="219"/>
      <c r="H24" s="242">
        <f>ROUND(SUM(H16:H23),0)</f>
        <v>0</v>
      </c>
    </row>
    <row r="25" spans="1:8" ht="14" x14ac:dyDescent="0.25">
      <c r="A25" s="241"/>
      <c r="B25" s="777" t="s">
        <v>38</v>
      </c>
      <c r="C25" s="777"/>
      <c r="D25" s="242">
        <f>'Instructions and Summary'!B31</f>
        <v>0</v>
      </c>
      <c r="E25" s="242">
        <f>'Instructions and Summary'!C31</f>
        <v>0</v>
      </c>
      <c r="F25" s="242">
        <f>'Instructions and Summary'!D31</f>
        <v>0</v>
      </c>
      <c r="G25" s="216"/>
      <c r="H25" s="208">
        <f>ROUND(SUM(D25:G25),0)</f>
        <v>0</v>
      </c>
    </row>
    <row r="26" spans="1:8" ht="14" x14ac:dyDescent="0.25">
      <c r="A26" s="243"/>
      <c r="B26" s="779" t="s">
        <v>192</v>
      </c>
      <c r="C26" s="779"/>
      <c r="D26" s="220">
        <f>ROUND(SUM(D24:D25),0)</f>
        <v>0</v>
      </c>
      <c r="E26" s="220">
        <f>ROUND(SUM(E24:E25),0)</f>
        <v>0</v>
      </c>
      <c r="F26" s="220">
        <f>ROUND(SUM(F24:F25),0)</f>
        <v>0</v>
      </c>
      <c r="G26" s="219"/>
      <c r="H26" s="221">
        <f>ROUND(SUM(H24:H25),0)</f>
        <v>0</v>
      </c>
    </row>
    <row r="27" spans="1:8" ht="14" x14ac:dyDescent="0.25">
      <c r="A27" s="780"/>
      <c r="B27" s="780"/>
      <c r="C27" s="780"/>
      <c r="D27" s="780"/>
      <c r="E27" s="780"/>
      <c r="F27" s="780"/>
      <c r="G27" s="780"/>
      <c r="H27" s="781"/>
    </row>
    <row r="28" spans="1:8" ht="14" x14ac:dyDescent="0.25">
      <c r="A28" s="244" t="s">
        <v>39</v>
      </c>
      <c r="B28" s="777" t="s">
        <v>40</v>
      </c>
      <c r="C28" s="777"/>
      <c r="D28" s="222"/>
      <c r="E28" s="222"/>
      <c r="F28" s="222"/>
      <c r="G28" s="222"/>
      <c r="H28" s="223">
        <f>ROUND(SUM(D28:G28),0)</f>
        <v>0</v>
      </c>
    </row>
    <row r="29" spans="1:8" ht="14" x14ac:dyDescent="0.25">
      <c r="A29" s="224"/>
      <c r="B29" s="217"/>
      <c r="C29" s="217"/>
      <c r="D29" s="225"/>
      <c r="E29" s="225"/>
      <c r="F29" s="225"/>
      <c r="G29" s="225"/>
      <c r="H29" s="225"/>
    </row>
    <row r="30" spans="1:8" x14ac:dyDescent="0.25">
      <c r="A30" s="226"/>
      <c r="B30" s="226"/>
      <c r="C30" s="226"/>
      <c r="D30" s="226"/>
      <c r="E30" s="226"/>
      <c r="F30" s="226"/>
      <c r="G30" s="226"/>
      <c r="H30" s="227" t="s">
        <v>191</v>
      </c>
    </row>
    <row r="31" spans="1:8" x14ac:dyDescent="0.25">
      <c r="A31" s="782" t="s">
        <v>41</v>
      </c>
      <c r="B31" s="782"/>
      <c r="C31" s="774"/>
      <c r="D31" s="783"/>
      <c r="E31" s="783"/>
      <c r="F31" s="783"/>
      <c r="G31" s="784" t="s">
        <v>42</v>
      </c>
      <c r="H31" s="785"/>
    </row>
    <row r="32" spans="1:8" x14ac:dyDescent="0.25">
      <c r="A32" s="774" t="s">
        <v>43</v>
      </c>
      <c r="B32" s="775"/>
      <c r="C32" s="775"/>
      <c r="D32" s="775"/>
      <c r="E32" s="775"/>
      <c r="F32" s="775"/>
      <c r="G32" s="775"/>
      <c r="H32" s="77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D0D20-9AD7-48F4-9181-38DD01CE3970}">
  <sheetPr codeName="Sheet14">
    <tabColor theme="6" tint="-0.499984740745262"/>
  </sheetPr>
  <dimension ref="A1:Z100"/>
  <sheetViews>
    <sheetView workbookViewId="0"/>
  </sheetViews>
  <sheetFormatPr defaultColWidth="8.81640625" defaultRowHeight="12.5" x14ac:dyDescent="0.25"/>
  <cols>
    <col min="1" max="1" width="14.90625" style="290" customWidth="1"/>
    <col min="2" max="2" width="12.453125" style="290" bestFit="1" customWidth="1"/>
    <col min="3" max="3" width="11.81640625" style="290" customWidth="1"/>
    <col min="4" max="5" width="8.81640625" style="290"/>
    <col min="6" max="6" width="11.36328125" style="290" customWidth="1"/>
    <col min="7" max="7" width="8.81640625" style="290"/>
    <col min="8" max="8" width="11.81640625" style="290" customWidth="1"/>
    <col min="9" max="10" width="8.81640625" style="290"/>
    <col min="11" max="11" width="11.453125" style="290" customWidth="1"/>
    <col min="12" max="12" width="8.81640625" style="290"/>
    <col min="13" max="13" width="12.1796875" style="290" customWidth="1"/>
    <col min="14" max="14" width="23.453125" style="290" customWidth="1"/>
    <col min="15" max="16384" width="8.81640625" style="290"/>
  </cols>
  <sheetData>
    <row r="1" spans="1:13" ht="32.5" customHeight="1" x14ac:dyDescent="0.5">
      <c r="A1" s="536"/>
      <c r="B1" s="537" t="s">
        <v>255</v>
      </c>
      <c r="C1" s="538"/>
      <c r="D1" s="538"/>
      <c r="E1" s="538"/>
      <c r="F1" s="538"/>
      <c r="G1" s="538"/>
      <c r="H1" s="538"/>
      <c r="I1" s="538"/>
      <c r="J1" s="539"/>
    </row>
    <row r="2" spans="1:13" ht="15.5" x14ac:dyDescent="0.35">
      <c r="A2" s="540"/>
      <c r="B2" s="541" t="s">
        <v>256</v>
      </c>
      <c r="C2" s="542"/>
      <c r="D2" s="542"/>
      <c r="E2" s="542"/>
      <c r="F2" s="542"/>
      <c r="G2" s="542"/>
      <c r="H2" s="542"/>
      <c r="I2" s="542"/>
      <c r="J2" s="543"/>
    </row>
    <row r="3" spans="1:13" ht="14.5" thickBot="1" x14ac:dyDescent="0.35">
      <c r="A3" s="544"/>
      <c r="B3" s="545" t="s">
        <v>254</v>
      </c>
      <c r="C3" s="546"/>
      <c r="D3" s="546"/>
      <c r="E3" s="546"/>
      <c r="F3" s="546"/>
      <c r="G3" s="546"/>
      <c r="H3" s="546"/>
      <c r="I3" s="546"/>
      <c r="J3" s="547"/>
    </row>
    <row r="5" spans="1:13" x14ac:dyDescent="0.25">
      <c r="A5" s="523" t="s">
        <v>216</v>
      </c>
    </row>
    <row r="6" spans="1:13" ht="13" thickBot="1" x14ac:dyDescent="0.3">
      <c r="A6" s="523" t="s">
        <v>251</v>
      </c>
    </row>
    <row r="7" spans="1:13" ht="13.5" thickBot="1" x14ac:dyDescent="0.3">
      <c r="A7" s="815" t="s">
        <v>26</v>
      </c>
      <c r="B7" s="827" t="s">
        <v>53</v>
      </c>
      <c r="C7" s="828"/>
      <c r="D7" s="829"/>
      <c r="E7" s="830" t="s">
        <v>56</v>
      </c>
      <c r="F7" s="828"/>
      <c r="G7" s="829"/>
      <c r="H7" s="830" t="s">
        <v>54</v>
      </c>
      <c r="I7" s="828"/>
      <c r="J7" s="829"/>
      <c r="K7" s="824" t="s">
        <v>93</v>
      </c>
      <c r="L7" s="825"/>
      <c r="M7" s="826"/>
    </row>
    <row r="8" spans="1:13" ht="13.5" thickBot="1" x14ac:dyDescent="0.3">
      <c r="A8" s="819"/>
      <c r="B8" s="548" t="s">
        <v>204</v>
      </c>
      <c r="C8" s="549" t="s">
        <v>10</v>
      </c>
      <c r="D8" s="549" t="s">
        <v>93</v>
      </c>
      <c r="E8" s="548" t="s">
        <v>204</v>
      </c>
      <c r="F8" s="549" t="s">
        <v>10</v>
      </c>
      <c r="G8" s="549" t="s">
        <v>93</v>
      </c>
      <c r="H8" s="548" t="s">
        <v>204</v>
      </c>
      <c r="I8" s="550" t="s">
        <v>10</v>
      </c>
      <c r="J8" s="549" t="s">
        <v>93</v>
      </c>
      <c r="K8" s="551" t="s">
        <v>11</v>
      </c>
      <c r="L8" s="552" t="s">
        <v>12</v>
      </c>
      <c r="M8" s="552" t="s">
        <v>195</v>
      </c>
    </row>
    <row r="9" spans="1:13" ht="13.5" thickBot="1" x14ac:dyDescent="0.3">
      <c r="A9" s="553" t="s">
        <v>197</v>
      </c>
      <c r="B9" s="554">
        <f t="shared" ref="B9:B19" si="0">D9-C9</f>
        <v>0</v>
      </c>
      <c r="C9" s="554">
        <f>'j. Cost Share'!E7</f>
        <v>0</v>
      </c>
      <c r="D9" s="554">
        <f>'Instructions and Summary'!B18</f>
        <v>0</v>
      </c>
      <c r="E9" s="555">
        <f t="shared" ref="E9:E19" si="1">G9-F9</f>
        <v>0</v>
      </c>
      <c r="F9" s="556">
        <f>'j. Cost Share'!F7</f>
        <v>0</v>
      </c>
      <c r="G9" s="557">
        <f>'Instructions and Summary'!C18</f>
        <v>0</v>
      </c>
      <c r="H9" s="554">
        <f t="shared" ref="H9:H19" si="2">J9-I9</f>
        <v>0</v>
      </c>
      <c r="I9" s="556">
        <f>'j. Cost Share'!G7</f>
        <v>0</v>
      </c>
      <c r="J9" s="554">
        <f>'Instructions and Summary'!D18</f>
        <v>0</v>
      </c>
      <c r="K9" s="555">
        <f t="shared" ref="K9:K19" si="3">M9-L9</f>
        <v>0</v>
      </c>
      <c r="L9" s="554">
        <f>'j. Cost Share'!H7</f>
        <v>0</v>
      </c>
      <c r="M9" s="554">
        <f>'Instructions and Summary'!E18</f>
        <v>0</v>
      </c>
    </row>
    <row r="10" spans="1:13" ht="13.5" thickBot="1" x14ac:dyDescent="0.3">
      <c r="A10" s="553" t="s">
        <v>205</v>
      </c>
      <c r="B10" s="554">
        <f t="shared" si="0"/>
        <v>0</v>
      </c>
      <c r="C10" s="554">
        <f>'j. Cost Share'!E8</f>
        <v>0</v>
      </c>
      <c r="D10" s="554">
        <f>'Instructions and Summary'!B19</f>
        <v>0</v>
      </c>
      <c r="E10" s="555">
        <f t="shared" si="1"/>
        <v>0</v>
      </c>
      <c r="F10" s="556">
        <f>'j. Cost Share'!F8</f>
        <v>0</v>
      </c>
      <c r="G10" s="554">
        <f>'Instructions and Summary'!C19</f>
        <v>0</v>
      </c>
      <c r="H10" s="554">
        <f t="shared" si="2"/>
        <v>0</v>
      </c>
      <c r="I10" s="556">
        <f>'j. Cost Share'!G8</f>
        <v>0</v>
      </c>
      <c r="J10" s="554">
        <f>'Instructions and Summary'!D19</f>
        <v>0</v>
      </c>
      <c r="K10" s="555">
        <f t="shared" si="3"/>
        <v>0</v>
      </c>
      <c r="L10" s="554">
        <f>'j. Cost Share'!H8</f>
        <v>0</v>
      </c>
      <c r="M10" s="554">
        <f>'Instructions and Summary'!E19</f>
        <v>0</v>
      </c>
    </row>
    <row r="11" spans="1:13" ht="13.5" thickBot="1" x14ac:dyDescent="0.3">
      <c r="A11" s="553" t="s">
        <v>198</v>
      </c>
      <c r="B11" s="554">
        <f t="shared" si="0"/>
        <v>0</v>
      </c>
      <c r="C11" s="554">
        <f>'j. Cost Share'!E9</f>
        <v>0</v>
      </c>
      <c r="D11" s="554">
        <f>'Instructions and Summary'!B20</f>
        <v>0</v>
      </c>
      <c r="E11" s="555">
        <f t="shared" si="1"/>
        <v>0</v>
      </c>
      <c r="F11" s="556">
        <f>'j. Cost Share'!F9</f>
        <v>0</v>
      </c>
      <c r="G11" s="554">
        <f>'Instructions and Summary'!C20</f>
        <v>0</v>
      </c>
      <c r="H11" s="554">
        <f t="shared" si="2"/>
        <v>0</v>
      </c>
      <c r="I11" s="556">
        <f>'j. Cost Share'!G9</f>
        <v>0</v>
      </c>
      <c r="J11" s="554">
        <f>'Instructions and Summary'!D20</f>
        <v>0</v>
      </c>
      <c r="K11" s="555">
        <f t="shared" si="3"/>
        <v>0</v>
      </c>
      <c r="L11" s="554">
        <f>'j. Cost Share'!H9</f>
        <v>0</v>
      </c>
      <c r="M11" s="554">
        <f>'Instructions and Summary'!E20</f>
        <v>0</v>
      </c>
    </row>
    <row r="12" spans="1:13" ht="13.5" thickBot="1" x14ac:dyDescent="0.3">
      <c r="A12" s="553" t="s">
        <v>199</v>
      </c>
      <c r="B12" s="554">
        <f t="shared" si="0"/>
        <v>0</v>
      </c>
      <c r="C12" s="554">
        <f>'j. Cost Share'!E10</f>
        <v>0</v>
      </c>
      <c r="D12" s="554">
        <f>'Instructions and Summary'!B21</f>
        <v>0</v>
      </c>
      <c r="E12" s="555">
        <f t="shared" si="1"/>
        <v>0</v>
      </c>
      <c r="F12" s="556">
        <f>'j. Cost Share'!F10</f>
        <v>0</v>
      </c>
      <c r="G12" s="554">
        <f>'Instructions and Summary'!C21</f>
        <v>0</v>
      </c>
      <c r="H12" s="554">
        <f t="shared" si="2"/>
        <v>0</v>
      </c>
      <c r="I12" s="556">
        <f>'j. Cost Share'!G10</f>
        <v>0</v>
      </c>
      <c r="J12" s="554">
        <f>'Instructions and Summary'!D21</f>
        <v>0</v>
      </c>
      <c r="K12" s="555">
        <f t="shared" si="3"/>
        <v>0</v>
      </c>
      <c r="L12" s="554">
        <f>'j. Cost Share'!H10</f>
        <v>0</v>
      </c>
      <c r="M12" s="554">
        <f>'Instructions and Summary'!E21</f>
        <v>0</v>
      </c>
    </row>
    <row r="13" spans="1:13" ht="13.5" thickBot="1" x14ac:dyDescent="0.3">
      <c r="A13" s="553" t="s">
        <v>200</v>
      </c>
      <c r="B13" s="554">
        <f t="shared" si="0"/>
        <v>0</v>
      </c>
      <c r="C13" s="554">
        <f>'j. Cost Share'!E11</f>
        <v>0</v>
      </c>
      <c r="D13" s="554">
        <f>'Instructions and Summary'!B22</f>
        <v>0</v>
      </c>
      <c r="E13" s="555">
        <f t="shared" si="1"/>
        <v>0</v>
      </c>
      <c r="F13" s="556">
        <f>'j. Cost Share'!F11</f>
        <v>0</v>
      </c>
      <c r="G13" s="554">
        <f>'Instructions and Summary'!C22</f>
        <v>0</v>
      </c>
      <c r="H13" s="554">
        <f t="shared" si="2"/>
        <v>0</v>
      </c>
      <c r="I13" s="556">
        <f>'j. Cost Share'!G11</f>
        <v>0</v>
      </c>
      <c r="J13" s="554">
        <f>'Instructions and Summary'!D22</f>
        <v>0</v>
      </c>
      <c r="K13" s="555">
        <f t="shared" si="3"/>
        <v>0</v>
      </c>
      <c r="L13" s="554">
        <f>'j. Cost Share'!H11</f>
        <v>0</v>
      </c>
      <c r="M13" s="554">
        <f>'Instructions and Summary'!E22</f>
        <v>0</v>
      </c>
    </row>
    <row r="14" spans="1:13" ht="13.5" thickBot="1" x14ac:dyDescent="0.3">
      <c r="A14" s="553" t="s">
        <v>202</v>
      </c>
      <c r="B14" s="554">
        <f t="shared" si="0"/>
        <v>0</v>
      </c>
      <c r="C14" s="554">
        <f>'j. Cost Share'!E33</f>
        <v>0</v>
      </c>
      <c r="D14" s="554">
        <f>'Instructions and Summary'!B27</f>
        <v>0</v>
      </c>
      <c r="E14" s="555">
        <f t="shared" si="1"/>
        <v>0</v>
      </c>
      <c r="F14" s="556">
        <f>'j. Cost Share'!F33</f>
        <v>0</v>
      </c>
      <c r="G14" s="554">
        <f>'Instructions and Summary'!C27</f>
        <v>0</v>
      </c>
      <c r="H14" s="554">
        <f t="shared" si="2"/>
        <v>0</v>
      </c>
      <c r="I14" s="556">
        <f>'j. Cost Share'!G33</f>
        <v>0</v>
      </c>
      <c r="J14" s="554">
        <f>'Instructions and Summary'!D27</f>
        <v>0</v>
      </c>
      <c r="K14" s="555">
        <f t="shared" si="3"/>
        <v>0</v>
      </c>
      <c r="L14" s="554">
        <f>'j. Cost Share'!H33</f>
        <v>0</v>
      </c>
      <c r="M14" s="554">
        <f>'Instructions and Summary'!E27</f>
        <v>0</v>
      </c>
    </row>
    <row r="15" spans="1:13" ht="13.5" thickBot="1" x14ac:dyDescent="0.3">
      <c r="A15" s="553" t="s">
        <v>206</v>
      </c>
      <c r="B15" s="554">
        <f t="shared" si="0"/>
        <v>0</v>
      </c>
      <c r="C15" s="554">
        <f>'j. Cost Share'!E13</f>
        <v>0</v>
      </c>
      <c r="D15" s="554">
        <f>'Instructions and Summary'!B28</f>
        <v>0</v>
      </c>
      <c r="E15" s="555">
        <f t="shared" si="1"/>
        <v>0</v>
      </c>
      <c r="F15" s="556">
        <f>'j. Cost Share'!F13</f>
        <v>0</v>
      </c>
      <c r="G15" s="554">
        <f>'Instructions and Summary'!C28</f>
        <v>0</v>
      </c>
      <c r="H15" s="554">
        <f t="shared" si="2"/>
        <v>0</v>
      </c>
      <c r="I15" s="556">
        <f>'j. Cost Share'!G13</f>
        <v>0</v>
      </c>
      <c r="J15" s="554">
        <f>'Instructions and Summary'!D28</f>
        <v>0</v>
      </c>
      <c r="K15" s="555">
        <f t="shared" si="3"/>
        <v>0</v>
      </c>
      <c r="L15" s="554">
        <f>'j. Cost Share'!H13</f>
        <v>0</v>
      </c>
      <c r="M15" s="554">
        <f>'Instructions and Summary'!E28</f>
        <v>0</v>
      </c>
    </row>
    <row r="16" spans="1:13" ht="13.5" thickBot="1" x14ac:dyDescent="0.3">
      <c r="A16" s="553" t="s">
        <v>201</v>
      </c>
      <c r="B16" s="554">
        <f t="shared" si="0"/>
        <v>0</v>
      </c>
      <c r="C16" s="554">
        <f>'j. Cost Share'!E14</f>
        <v>0</v>
      </c>
      <c r="D16" s="554">
        <f>'Instructions and Summary'!B29</f>
        <v>0</v>
      </c>
      <c r="E16" s="555">
        <f t="shared" si="1"/>
        <v>0</v>
      </c>
      <c r="F16" s="556">
        <f>'j. Cost Share'!F14</f>
        <v>0</v>
      </c>
      <c r="G16" s="554">
        <f>'Instructions and Summary'!C29</f>
        <v>0</v>
      </c>
      <c r="H16" s="554">
        <f t="shared" si="2"/>
        <v>0</v>
      </c>
      <c r="I16" s="556">
        <f>'j. Cost Share'!G14</f>
        <v>0</v>
      </c>
      <c r="J16" s="554">
        <f>'Instructions and Summary'!D29</f>
        <v>0</v>
      </c>
      <c r="K16" s="555">
        <f t="shared" si="3"/>
        <v>0</v>
      </c>
      <c r="L16" s="554">
        <f>'j. Cost Share'!H14</f>
        <v>0</v>
      </c>
      <c r="M16" s="554">
        <f>'Instructions and Summary'!E29</f>
        <v>0</v>
      </c>
    </row>
    <row r="17" spans="1:13" ht="13.5" thickBot="1" x14ac:dyDescent="0.3">
      <c r="A17" s="558" t="s">
        <v>207</v>
      </c>
      <c r="B17" s="554">
        <f t="shared" si="0"/>
        <v>0</v>
      </c>
      <c r="C17" s="554">
        <f>SUM(C9:C16)</f>
        <v>0</v>
      </c>
      <c r="D17" s="554">
        <f>'Instructions and Summary'!B30</f>
        <v>0</v>
      </c>
      <c r="E17" s="555">
        <f t="shared" si="1"/>
        <v>0</v>
      </c>
      <c r="F17" s="556">
        <f>SUM(F9:F16)</f>
        <v>0</v>
      </c>
      <c r="G17" s="554">
        <f>'Instructions and Summary'!C30</f>
        <v>0</v>
      </c>
      <c r="H17" s="554">
        <f t="shared" si="2"/>
        <v>0</v>
      </c>
      <c r="I17" s="556">
        <f>SUM(I9:I16)</f>
        <v>0</v>
      </c>
      <c r="J17" s="554">
        <f>'Instructions and Summary'!D30</f>
        <v>0</v>
      </c>
      <c r="K17" s="555">
        <f t="shared" si="3"/>
        <v>0</v>
      </c>
      <c r="L17" s="554">
        <f>SUM(L9:L16)</f>
        <v>0</v>
      </c>
      <c r="M17" s="554">
        <f>'Instructions and Summary'!E30</f>
        <v>0</v>
      </c>
    </row>
    <row r="18" spans="1:13" ht="13.5" thickBot="1" x14ac:dyDescent="0.3">
      <c r="A18" s="553" t="s">
        <v>208</v>
      </c>
      <c r="B18" s="554">
        <f t="shared" si="0"/>
        <v>0</v>
      </c>
      <c r="C18" s="554">
        <f>'j. Cost Share'!E15</f>
        <v>0</v>
      </c>
      <c r="D18" s="554">
        <f>'Instructions and Summary'!B31</f>
        <v>0</v>
      </c>
      <c r="E18" s="555">
        <f t="shared" si="1"/>
        <v>0</v>
      </c>
      <c r="F18" s="556">
        <f>'j. Cost Share'!F15</f>
        <v>0</v>
      </c>
      <c r="G18" s="554">
        <f>'Instructions and Summary'!C31</f>
        <v>0</v>
      </c>
      <c r="H18" s="554">
        <f t="shared" si="2"/>
        <v>0</v>
      </c>
      <c r="I18" s="556">
        <f>'j. Cost Share'!G15</f>
        <v>0</v>
      </c>
      <c r="J18" s="554">
        <f>'Instructions and Summary'!D31</f>
        <v>0</v>
      </c>
      <c r="K18" s="555">
        <f t="shared" si="3"/>
        <v>0</v>
      </c>
      <c r="L18" s="554">
        <f>'j. Cost Share'!H15</f>
        <v>0</v>
      </c>
      <c r="M18" s="554">
        <f>'Instructions and Summary'!E31</f>
        <v>0</v>
      </c>
    </row>
    <row r="19" spans="1:13" ht="13.5" thickBot="1" x14ac:dyDescent="0.3">
      <c r="A19" s="559" t="s">
        <v>93</v>
      </c>
      <c r="B19" s="560">
        <f t="shared" si="0"/>
        <v>0</v>
      </c>
      <c r="C19" s="561">
        <f>SUM(C17+C18)</f>
        <v>0</v>
      </c>
      <c r="D19" s="560">
        <f>'Instructions and Summary'!B32</f>
        <v>0</v>
      </c>
      <c r="E19" s="562">
        <f t="shared" si="1"/>
        <v>0</v>
      </c>
      <c r="F19" s="561">
        <f>SUM(F17+F18)</f>
        <v>0</v>
      </c>
      <c r="G19" s="560">
        <f>'Instructions and Summary'!C32</f>
        <v>0</v>
      </c>
      <c r="H19" s="560">
        <f t="shared" si="2"/>
        <v>0</v>
      </c>
      <c r="I19" s="561">
        <f>SUM(I17+I18)</f>
        <v>0</v>
      </c>
      <c r="J19" s="560">
        <f>'Instructions and Summary'!D32</f>
        <v>0</v>
      </c>
      <c r="K19" s="562">
        <f t="shared" si="3"/>
        <v>0</v>
      </c>
      <c r="L19" s="561">
        <f>SUM(L17+L18)</f>
        <v>0</v>
      </c>
      <c r="M19" s="560">
        <f>'Instructions and Summary'!E32</f>
        <v>0</v>
      </c>
    </row>
    <row r="22" spans="1:13" x14ac:dyDescent="0.25">
      <c r="A22" s="523" t="s">
        <v>244</v>
      </c>
    </row>
    <row r="23" spans="1:13" x14ac:dyDescent="0.25">
      <c r="A23" s="524" t="s">
        <v>250</v>
      </c>
    </row>
    <row r="24" spans="1:13" ht="26" x14ac:dyDescent="0.25">
      <c r="A24" s="563" t="s">
        <v>210</v>
      </c>
      <c r="B24" s="563" t="s">
        <v>237</v>
      </c>
      <c r="C24" s="563" t="s">
        <v>238</v>
      </c>
      <c r="D24" s="820"/>
      <c r="E24" s="820"/>
      <c r="F24" s="525"/>
    </row>
    <row r="25" spans="1:13" ht="14.5" x14ac:dyDescent="0.25">
      <c r="A25" s="564">
        <v>1</v>
      </c>
      <c r="B25" s="526"/>
      <c r="C25" s="527"/>
    </row>
    <row r="26" spans="1:13" ht="14.5" x14ac:dyDescent="0.25">
      <c r="A26" s="564">
        <v>2</v>
      </c>
      <c r="B26" s="526"/>
      <c r="C26" s="527"/>
    </row>
    <row r="27" spans="1:13" ht="14.5" x14ac:dyDescent="0.25">
      <c r="A27" s="564">
        <v>3</v>
      </c>
      <c r="B27" s="526"/>
      <c r="C27" s="527"/>
    </row>
    <row r="28" spans="1:13" ht="14.5" x14ac:dyDescent="0.25">
      <c r="A28" s="565" t="s">
        <v>195</v>
      </c>
      <c r="B28" s="566">
        <f>B25</f>
        <v>0</v>
      </c>
      <c r="C28" s="567">
        <f>C27</f>
        <v>0</v>
      </c>
    </row>
    <row r="29" spans="1:13" ht="14.5" x14ac:dyDescent="0.25">
      <c r="A29" s="528"/>
      <c r="B29" s="529"/>
      <c r="C29" s="530"/>
    </row>
    <row r="30" spans="1:13" ht="14.5" x14ac:dyDescent="0.35">
      <c r="A30" s="528"/>
      <c r="B30" s="529"/>
      <c r="C30" s="531"/>
      <c r="D30" s="530"/>
      <c r="E30" s="532"/>
      <c r="F30" s="530"/>
    </row>
    <row r="31" spans="1:13" x14ac:dyDescent="0.25">
      <c r="A31" s="523" t="s">
        <v>215</v>
      </c>
    </row>
    <row r="32" spans="1:13" ht="13" thickBot="1" x14ac:dyDescent="0.3">
      <c r="A32" s="523" t="s">
        <v>252</v>
      </c>
    </row>
    <row r="33" spans="1:6" ht="13.5" thickBot="1" x14ac:dyDescent="0.3">
      <c r="A33" s="815" t="s">
        <v>210</v>
      </c>
      <c r="B33" s="817" t="s">
        <v>211</v>
      </c>
      <c r="C33" s="818"/>
      <c r="D33" s="817" t="s">
        <v>212</v>
      </c>
      <c r="E33" s="818"/>
      <c r="F33" s="815" t="s">
        <v>93</v>
      </c>
    </row>
    <row r="34" spans="1:6" ht="13.5" thickBot="1" x14ac:dyDescent="0.3">
      <c r="A34" s="816"/>
      <c r="B34" s="568" t="s">
        <v>213</v>
      </c>
      <c r="C34" s="568" t="s">
        <v>214</v>
      </c>
      <c r="D34" s="569" t="s">
        <v>213</v>
      </c>
      <c r="E34" s="570" t="s">
        <v>214</v>
      </c>
      <c r="F34" s="816"/>
    </row>
    <row r="35" spans="1:6" ht="15" thickBot="1" x14ac:dyDescent="0.4">
      <c r="A35" s="571">
        <v>1</v>
      </c>
      <c r="B35" s="572">
        <f>'Instructions and Summary'!C12</f>
        <v>0</v>
      </c>
      <c r="C35" s="573">
        <f>IF(F35=0,0,B35/F35)</f>
        <v>0</v>
      </c>
      <c r="D35" s="574">
        <f>'Instructions and Summary'!D12</f>
        <v>0</v>
      </c>
      <c r="E35" s="575">
        <f>IF(F35=0,0,D35/F35)</f>
        <v>0</v>
      </c>
      <c r="F35" s="574">
        <f>'Instructions and Summary'!E12</f>
        <v>0</v>
      </c>
    </row>
    <row r="36" spans="1:6" ht="15" thickBot="1" x14ac:dyDescent="0.4">
      <c r="A36" s="571">
        <v>2</v>
      </c>
      <c r="B36" s="572">
        <f>'Instructions and Summary'!C13</f>
        <v>0</v>
      </c>
      <c r="C36" s="573">
        <f>IF(F36=0,0,B36/F36)</f>
        <v>0</v>
      </c>
      <c r="D36" s="574">
        <f>'Instructions and Summary'!D13</f>
        <v>0</v>
      </c>
      <c r="E36" s="575">
        <f>IF(F36=0,0,D36/F36)</f>
        <v>0</v>
      </c>
      <c r="F36" s="574">
        <f>'Instructions and Summary'!E13</f>
        <v>0</v>
      </c>
    </row>
    <row r="37" spans="1:6" ht="15" thickBot="1" x14ac:dyDescent="0.4">
      <c r="A37" s="571">
        <v>3</v>
      </c>
      <c r="B37" s="572">
        <f>'Instructions and Summary'!C14</f>
        <v>0</v>
      </c>
      <c r="C37" s="573">
        <f>IF(F37=0,0,B37/F37)</f>
        <v>0</v>
      </c>
      <c r="D37" s="574">
        <f>'Instructions and Summary'!D14</f>
        <v>0</v>
      </c>
      <c r="E37" s="575">
        <f>IF(F37=0,0,D37/F37)</f>
        <v>0</v>
      </c>
      <c r="F37" s="574">
        <f>'Instructions and Summary'!E14</f>
        <v>0</v>
      </c>
    </row>
    <row r="38" spans="1:6" ht="15" thickBot="1" x14ac:dyDescent="0.4">
      <c r="A38" s="576" t="s">
        <v>195</v>
      </c>
      <c r="B38" s="577">
        <f>'Instructions and Summary'!C15</f>
        <v>0</v>
      </c>
      <c r="C38" s="578">
        <f>IF(F38=0,0,B38/F38)</f>
        <v>0</v>
      </c>
      <c r="D38" s="579">
        <f>'Instructions and Summary'!D15</f>
        <v>0</v>
      </c>
      <c r="E38" s="580">
        <f>IF(F38=0,0,D38/F38)</f>
        <v>0</v>
      </c>
      <c r="F38" s="579">
        <f>'Instructions and Summary'!E15</f>
        <v>0</v>
      </c>
    </row>
    <row r="42" spans="1:6" x14ac:dyDescent="0.25">
      <c r="A42" s="523" t="s">
        <v>248</v>
      </c>
    </row>
    <row r="43" spans="1:6" x14ac:dyDescent="0.25">
      <c r="A43" s="533" t="s">
        <v>249</v>
      </c>
    </row>
    <row r="44" spans="1:6" ht="78" x14ac:dyDescent="0.3">
      <c r="A44" s="587" t="s">
        <v>26</v>
      </c>
      <c r="B44" s="587" t="s">
        <v>223</v>
      </c>
      <c r="C44" s="581" t="s">
        <v>195</v>
      </c>
      <c r="D44" s="582" t="s">
        <v>224</v>
      </c>
      <c r="E44" s="582" t="s">
        <v>225</v>
      </c>
    </row>
    <row r="45" spans="1:6" ht="13" x14ac:dyDescent="0.3">
      <c r="A45" s="588" t="s">
        <v>197</v>
      </c>
      <c r="B45" s="293">
        <v>0</v>
      </c>
      <c r="C45" s="583">
        <f>'Instructions and Summary'!E18</f>
        <v>0</v>
      </c>
      <c r="D45" s="584">
        <f t="shared" ref="D45:D60" si="4">IF(B45=0,0,(C45/B45-1))</f>
        <v>0</v>
      </c>
      <c r="E45" s="584">
        <f t="shared" ref="E45:E60" si="5">IF($C$55=0,0,C45/$C$55)</f>
        <v>0</v>
      </c>
    </row>
    <row r="46" spans="1:6" ht="13" x14ac:dyDescent="0.3">
      <c r="A46" s="588" t="s">
        <v>205</v>
      </c>
      <c r="B46" s="293">
        <v>0</v>
      </c>
      <c r="C46" s="583">
        <f>'Instructions and Summary'!E19</f>
        <v>0</v>
      </c>
      <c r="D46" s="584">
        <f t="shared" si="4"/>
        <v>0</v>
      </c>
      <c r="E46" s="584">
        <f t="shared" si="5"/>
        <v>0</v>
      </c>
    </row>
    <row r="47" spans="1:6" ht="13" x14ac:dyDescent="0.3">
      <c r="A47" s="588" t="s">
        <v>198</v>
      </c>
      <c r="B47" s="293">
        <v>0</v>
      </c>
      <c r="C47" s="583">
        <f>'Instructions and Summary'!E20</f>
        <v>0</v>
      </c>
      <c r="D47" s="584">
        <f t="shared" si="4"/>
        <v>0</v>
      </c>
      <c r="E47" s="584">
        <f t="shared" si="5"/>
        <v>0</v>
      </c>
    </row>
    <row r="48" spans="1:6" ht="13" x14ac:dyDescent="0.3">
      <c r="A48" s="588" t="s">
        <v>199</v>
      </c>
      <c r="B48" s="293">
        <v>0</v>
      </c>
      <c r="C48" s="583">
        <f>'Instructions and Summary'!E21</f>
        <v>0</v>
      </c>
      <c r="D48" s="584">
        <f t="shared" si="4"/>
        <v>0</v>
      </c>
      <c r="E48" s="584">
        <f t="shared" si="5"/>
        <v>0</v>
      </c>
    </row>
    <row r="49" spans="1:14" ht="13" x14ac:dyDescent="0.3">
      <c r="A49" s="588" t="s">
        <v>200</v>
      </c>
      <c r="B49" s="293">
        <v>0</v>
      </c>
      <c r="C49" s="583">
        <f>'Instructions and Summary'!E22</f>
        <v>0</v>
      </c>
      <c r="D49" s="584">
        <f t="shared" si="4"/>
        <v>0</v>
      </c>
      <c r="E49" s="584">
        <f t="shared" si="5"/>
        <v>0</v>
      </c>
    </row>
    <row r="50" spans="1:14" ht="13" x14ac:dyDescent="0.3">
      <c r="A50" s="588" t="s">
        <v>202</v>
      </c>
      <c r="B50" s="293">
        <v>0</v>
      </c>
      <c r="C50" s="583">
        <f>'Instructions and Summary'!E27</f>
        <v>0</v>
      </c>
      <c r="D50" s="584">
        <f t="shared" si="4"/>
        <v>0</v>
      </c>
      <c r="E50" s="584">
        <f t="shared" si="5"/>
        <v>0</v>
      </c>
    </row>
    <row r="51" spans="1:14" ht="13" x14ac:dyDescent="0.3">
      <c r="A51" s="588" t="s">
        <v>206</v>
      </c>
      <c r="B51" s="293">
        <v>0</v>
      </c>
      <c r="C51" s="583">
        <f>'Instructions and Summary'!E28</f>
        <v>0</v>
      </c>
      <c r="D51" s="584">
        <f t="shared" si="4"/>
        <v>0</v>
      </c>
      <c r="E51" s="584">
        <f t="shared" si="5"/>
        <v>0</v>
      </c>
    </row>
    <row r="52" spans="1:14" ht="13" x14ac:dyDescent="0.3">
      <c r="A52" s="588" t="s">
        <v>201</v>
      </c>
      <c r="B52" s="293">
        <v>0</v>
      </c>
      <c r="C52" s="583">
        <f>'Instructions and Summary'!E29</f>
        <v>0</v>
      </c>
      <c r="D52" s="584">
        <f t="shared" si="4"/>
        <v>0</v>
      </c>
      <c r="E52" s="584">
        <f t="shared" si="5"/>
        <v>0</v>
      </c>
    </row>
    <row r="53" spans="1:14" ht="13" x14ac:dyDescent="0.3">
      <c r="A53" s="589" t="s">
        <v>207</v>
      </c>
      <c r="B53" s="294">
        <v>0</v>
      </c>
      <c r="C53" s="583">
        <f>'Instructions and Summary'!E30</f>
        <v>0</v>
      </c>
      <c r="D53" s="584">
        <f t="shared" si="4"/>
        <v>0</v>
      </c>
      <c r="E53" s="584">
        <f t="shared" si="5"/>
        <v>0</v>
      </c>
    </row>
    <row r="54" spans="1:14" ht="13" x14ac:dyDescent="0.3">
      <c r="A54" s="588" t="s">
        <v>208</v>
      </c>
      <c r="B54" s="293">
        <v>0</v>
      </c>
      <c r="C54" s="583">
        <f>'Instructions and Summary'!E31</f>
        <v>0</v>
      </c>
      <c r="D54" s="584">
        <f t="shared" si="4"/>
        <v>0</v>
      </c>
      <c r="E54" s="584">
        <f t="shared" si="5"/>
        <v>0</v>
      </c>
    </row>
    <row r="55" spans="1:14" ht="13" x14ac:dyDescent="0.3">
      <c r="A55" s="590" t="s">
        <v>93</v>
      </c>
      <c r="B55" s="295">
        <v>0</v>
      </c>
      <c r="C55" s="585">
        <f>'Instructions and Summary'!E32</f>
        <v>0</v>
      </c>
      <c r="D55" s="586">
        <f t="shared" si="4"/>
        <v>0</v>
      </c>
      <c r="E55" s="586">
        <f t="shared" si="5"/>
        <v>0</v>
      </c>
    </row>
    <row r="56" spans="1:14" ht="13" x14ac:dyDescent="0.3">
      <c r="A56" s="591" t="s">
        <v>40</v>
      </c>
      <c r="B56" s="293">
        <v>0</v>
      </c>
      <c r="C56" s="583">
        <v>0</v>
      </c>
      <c r="D56" s="584">
        <f t="shared" si="4"/>
        <v>0</v>
      </c>
      <c r="E56" s="584">
        <f t="shared" si="5"/>
        <v>0</v>
      </c>
    </row>
    <row r="57" spans="1:14" ht="13" x14ac:dyDescent="0.3">
      <c r="A57" s="591" t="s">
        <v>226</v>
      </c>
      <c r="B57" s="296">
        <v>0</v>
      </c>
      <c r="C57" s="583">
        <f>'Instructions and Summary'!C15</f>
        <v>0</v>
      </c>
      <c r="D57" s="584">
        <f t="shared" si="4"/>
        <v>0</v>
      </c>
      <c r="E57" s="584">
        <f t="shared" si="5"/>
        <v>0</v>
      </c>
    </row>
    <row r="58" spans="1:14" ht="13" x14ac:dyDescent="0.3">
      <c r="A58" s="591" t="s">
        <v>227</v>
      </c>
      <c r="B58" s="296">
        <v>0</v>
      </c>
      <c r="C58" s="583">
        <v>0</v>
      </c>
      <c r="D58" s="584">
        <f t="shared" si="4"/>
        <v>0</v>
      </c>
      <c r="E58" s="584">
        <f t="shared" si="5"/>
        <v>0</v>
      </c>
    </row>
    <row r="59" spans="1:14" ht="13" x14ac:dyDescent="0.3">
      <c r="A59" s="591" t="s">
        <v>228</v>
      </c>
      <c r="B59" s="296">
        <v>0</v>
      </c>
      <c r="C59" s="583">
        <f>C57+C58</f>
        <v>0</v>
      </c>
      <c r="D59" s="584">
        <f t="shared" si="4"/>
        <v>0</v>
      </c>
      <c r="E59" s="584">
        <f t="shared" si="5"/>
        <v>0</v>
      </c>
    </row>
    <row r="60" spans="1:14" ht="13" x14ac:dyDescent="0.3">
      <c r="A60" s="591" t="s">
        <v>229</v>
      </c>
      <c r="B60" s="296">
        <v>0</v>
      </c>
      <c r="C60" s="583">
        <f>'Instructions and Summary'!D15</f>
        <v>0</v>
      </c>
      <c r="D60" s="584">
        <f t="shared" si="4"/>
        <v>0</v>
      </c>
      <c r="E60" s="584">
        <f t="shared" si="5"/>
        <v>0</v>
      </c>
    </row>
    <row r="62" spans="1:14" x14ac:dyDescent="0.25">
      <c r="N62" s="534" t="s">
        <v>245</v>
      </c>
    </row>
    <row r="63" spans="1:14" x14ac:dyDescent="0.25">
      <c r="N63" s="534" t="s">
        <v>253</v>
      </c>
    </row>
    <row r="64" spans="1:14" ht="13" thickBot="1" x14ac:dyDescent="0.3">
      <c r="N64" s="535" t="s">
        <v>257</v>
      </c>
    </row>
    <row r="65" spans="14:26" x14ac:dyDescent="0.25">
      <c r="N65" s="592" t="s">
        <v>239</v>
      </c>
      <c r="O65" s="821" t="s">
        <v>53</v>
      </c>
      <c r="P65" s="822"/>
      <c r="Q65" s="823"/>
      <c r="R65" s="821" t="s">
        <v>56</v>
      </c>
      <c r="S65" s="822"/>
      <c r="T65" s="823"/>
      <c r="U65" s="821" t="s">
        <v>54</v>
      </c>
      <c r="V65" s="822"/>
      <c r="W65" s="823"/>
      <c r="X65" s="831" t="s">
        <v>93</v>
      </c>
      <c r="Y65" s="822"/>
      <c r="Z65" s="823"/>
    </row>
    <row r="66" spans="14:26" ht="21.5" thickBot="1" x14ac:dyDescent="0.3">
      <c r="N66" s="593"/>
      <c r="O66" s="596" t="s">
        <v>11</v>
      </c>
      <c r="P66" s="597" t="s">
        <v>85</v>
      </c>
      <c r="Q66" s="598" t="s">
        <v>241</v>
      </c>
      <c r="R66" s="596" t="s">
        <v>11</v>
      </c>
      <c r="S66" s="597" t="s">
        <v>85</v>
      </c>
      <c r="T66" s="598" t="s">
        <v>243</v>
      </c>
      <c r="U66" s="596" t="s">
        <v>11</v>
      </c>
      <c r="V66" s="597" t="s">
        <v>85</v>
      </c>
      <c r="W66" s="598" t="s">
        <v>242</v>
      </c>
      <c r="X66" s="599" t="s">
        <v>11</v>
      </c>
      <c r="Y66" s="597" t="s">
        <v>85</v>
      </c>
      <c r="Z66" s="598" t="s">
        <v>195</v>
      </c>
    </row>
    <row r="67" spans="14:26" x14ac:dyDescent="0.25">
      <c r="N67" s="594" t="str">
        <f>IF('f. Contractual'!B7="","",'f. Contractual'!B7)</f>
        <v/>
      </c>
      <c r="O67" s="607">
        <f>Q67-P67</f>
        <v>0</v>
      </c>
      <c r="P67" s="278"/>
      <c r="Q67" s="606">
        <f>'f. Contractual'!D7</f>
        <v>0</v>
      </c>
      <c r="R67" s="607">
        <f>T67-S67</f>
        <v>0</v>
      </c>
      <c r="S67" s="278"/>
      <c r="T67" s="606">
        <f>'f. Contractual'!E7</f>
        <v>0</v>
      </c>
      <c r="U67" s="607">
        <f>W67-V67</f>
        <v>0</v>
      </c>
      <c r="V67" s="278"/>
      <c r="W67" s="606">
        <f>'f. Contractual'!F7</f>
        <v>0</v>
      </c>
      <c r="X67" s="605">
        <f>Z67-Y67</f>
        <v>0</v>
      </c>
      <c r="Y67" s="291"/>
      <c r="Z67" s="604">
        <f>'f. Contractual'!G7</f>
        <v>0</v>
      </c>
    </row>
    <row r="68" spans="14:26" x14ac:dyDescent="0.25">
      <c r="N68" s="594" t="str">
        <f>IF('f. Contractual'!B8="","",'f. Contractual'!B8)</f>
        <v/>
      </c>
      <c r="O68" s="607">
        <f t="shared" ref="O68:O76" si="6">Q68-P68</f>
        <v>0</v>
      </c>
      <c r="P68" s="279"/>
      <c r="Q68" s="606">
        <f>'f. Contractual'!D8</f>
        <v>0</v>
      </c>
      <c r="R68" s="607">
        <f t="shared" ref="R68:R76" si="7">T68-S68</f>
        <v>0</v>
      </c>
      <c r="S68" s="279"/>
      <c r="T68" s="606">
        <f>'f. Contractual'!E8</f>
        <v>0</v>
      </c>
      <c r="U68" s="607">
        <f t="shared" ref="U68:U76" si="8">W68-V68</f>
        <v>0</v>
      </c>
      <c r="V68" s="279"/>
      <c r="W68" s="606">
        <f>'f. Contractual'!F8</f>
        <v>0</v>
      </c>
      <c r="X68" s="605">
        <f t="shared" ref="X68:X76" si="9">Z68-Y68</f>
        <v>0</v>
      </c>
      <c r="Y68" s="292"/>
      <c r="Z68" s="604">
        <f>'f. Contractual'!G8</f>
        <v>0</v>
      </c>
    </row>
    <row r="69" spans="14:26" x14ac:dyDescent="0.25">
      <c r="N69" s="594" t="str">
        <f>IF('f. Contractual'!B13="","",'f. Contractual'!B13)</f>
        <v/>
      </c>
      <c r="O69" s="607">
        <f t="shared" si="6"/>
        <v>0</v>
      </c>
      <c r="P69" s="279"/>
      <c r="Q69" s="606">
        <f>'f. Contractual'!D13</f>
        <v>0</v>
      </c>
      <c r="R69" s="607">
        <f t="shared" si="7"/>
        <v>0</v>
      </c>
      <c r="S69" s="279"/>
      <c r="T69" s="606">
        <f>'f. Contractual'!E13</f>
        <v>0</v>
      </c>
      <c r="U69" s="607">
        <f t="shared" si="8"/>
        <v>0</v>
      </c>
      <c r="V69" s="279"/>
      <c r="W69" s="606">
        <f>'f. Contractual'!F13</f>
        <v>0</v>
      </c>
      <c r="X69" s="605">
        <f t="shared" si="9"/>
        <v>0</v>
      </c>
      <c r="Y69" s="292"/>
      <c r="Z69" s="604">
        <f>'f. Contractual'!G13</f>
        <v>0</v>
      </c>
    </row>
    <row r="70" spans="14:26" x14ac:dyDescent="0.25">
      <c r="N70" s="594" t="str">
        <f>IF('f. Contractual'!B14="","",'f. Contractual'!B14)</f>
        <v/>
      </c>
      <c r="O70" s="607">
        <f t="shared" si="6"/>
        <v>0</v>
      </c>
      <c r="P70" s="279"/>
      <c r="Q70" s="606">
        <f>'f. Contractual'!D14</f>
        <v>0</v>
      </c>
      <c r="R70" s="607">
        <f t="shared" si="7"/>
        <v>0</v>
      </c>
      <c r="S70" s="279"/>
      <c r="T70" s="606">
        <f>'f. Contractual'!E14</f>
        <v>0</v>
      </c>
      <c r="U70" s="607">
        <f t="shared" si="8"/>
        <v>0</v>
      </c>
      <c r="V70" s="279"/>
      <c r="W70" s="606">
        <f>'f. Contractual'!F14</f>
        <v>0</v>
      </c>
      <c r="X70" s="605">
        <f t="shared" si="9"/>
        <v>0</v>
      </c>
      <c r="Y70" s="292"/>
      <c r="Z70" s="604">
        <f>'f. Contractual'!G14</f>
        <v>0</v>
      </c>
    </row>
    <row r="71" spans="14:26" x14ac:dyDescent="0.25">
      <c r="N71" s="594" t="str">
        <f>IF('f. Contractual'!B11="","",'f. Contractual'!B11)</f>
        <v/>
      </c>
      <c r="O71" s="607">
        <f t="shared" si="6"/>
        <v>0</v>
      </c>
      <c r="P71" s="279"/>
      <c r="Q71" s="606">
        <f>'f. Contractual'!D11</f>
        <v>0</v>
      </c>
      <c r="R71" s="607">
        <f t="shared" si="7"/>
        <v>0</v>
      </c>
      <c r="S71" s="279"/>
      <c r="T71" s="606">
        <f>'f. Contractual'!E11</f>
        <v>0</v>
      </c>
      <c r="U71" s="607">
        <f t="shared" si="8"/>
        <v>0</v>
      </c>
      <c r="V71" s="279"/>
      <c r="W71" s="606">
        <f>'f. Contractual'!F11</f>
        <v>0</v>
      </c>
      <c r="X71" s="605">
        <f t="shared" si="9"/>
        <v>0</v>
      </c>
      <c r="Y71" s="292"/>
      <c r="Z71" s="604">
        <f>'f. Contractual'!G11</f>
        <v>0</v>
      </c>
    </row>
    <row r="72" spans="14:26" x14ac:dyDescent="0.25">
      <c r="N72" s="594" t="str">
        <f>IF('f. Contractual'!B12="","",'f. Contractual'!B12)</f>
        <v/>
      </c>
      <c r="O72" s="607">
        <f t="shared" si="6"/>
        <v>0</v>
      </c>
      <c r="P72" s="279"/>
      <c r="Q72" s="606">
        <f>'f. Contractual'!D12</f>
        <v>0</v>
      </c>
      <c r="R72" s="607">
        <f t="shared" si="7"/>
        <v>0</v>
      </c>
      <c r="S72" s="279"/>
      <c r="T72" s="606">
        <f>'f. Contractual'!E12</f>
        <v>0</v>
      </c>
      <c r="U72" s="607">
        <f t="shared" si="8"/>
        <v>0</v>
      </c>
      <c r="V72" s="279"/>
      <c r="W72" s="606">
        <f>'f. Contractual'!F12</f>
        <v>0</v>
      </c>
      <c r="X72" s="605">
        <f t="shared" si="9"/>
        <v>0</v>
      </c>
      <c r="Y72" s="292"/>
      <c r="Z72" s="604">
        <f>'f. Contractual'!G12</f>
        <v>0</v>
      </c>
    </row>
    <row r="73" spans="14:26" x14ac:dyDescent="0.25">
      <c r="N73" s="594" t="str">
        <f>IF('f. Contractual'!B17="","",'f. Contractual'!B17)</f>
        <v/>
      </c>
      <c r="O73" s="607">
        <f t="shared" si="6"/>
        <v>0</v>
      </c>
      <c r="P73" s="279"/>
      <c r="Q73" s="606">
        <f>'f. Contractual'!D17</f>
        <v>0</v>
      </c>
      <c r="R73" s="607">
        <f t="shared" si="7"/>
        <v>0</v>
      </c>
      <c r="S73" s="279"/>
      <c r="T73" s="606">
        <f>'f. Contractual'!E17</f>
        <v>0</v>
      </c>
      <c r="U73" s="607">
        <f t="shared" si="8"/>
        <v>0</v>
      </c>
      <c r="V73" s="279"/>
      <c r="W73" s="606">
        <f>'f. Contractual'!F17</f>
        <v>0</v>
      </c>
      <c r="X73" s="605">
        <f t="shared" si="9"/>
        <v>0</v>
      </c>
      <c r="Y73" s="292"/>
      <c r="Z73" s="604">
        <f>'f. Contractual'!G17</f>
        <v>0</v>
      </c>
    </row>
    <row r="74" spans="14:26" x14ac:dyDescent="0.25">
      <c r="N74" s="594" t="str">
        <f>IF('f. Contractual'!B18="","",'f. Contractual'!B18)</f>
        <v/>
      </c>
      <c r="O74" s="607">
        <f t="shared" si="6"/>
        <v>0</v>
      </c>
      <c r="P74" s="279"/>
      <c r="Q74" s="606">
        <f>'f. Contractual'!D18</f>
        <v>0</v>
      </c>
      <c r="R74" s="607">
        <f t="shared" si="7"/>
        <v>0</v>
      </c>
      <c r="S74" s="279"/>
      <c r="T74" s="606">
        <f>'f. Contractual'!E18</f>
        <v>0</v>
      </c>
      <c r="U74" s="607">
        <f t="shared" si="8"/>
        <v>0</v>
      </c>
      <c r="V74" s="279"/>
      <c r="W74" s="606">
        <f>'f. Contractual'!F18</f>
        <v>0</v>
      </c>
      <c r="X74" s="605">
        <f t="shared" si="9"/>
        <v>0</v>
      </c>
      <c r="Y74" s="292"/>
      <c r="Z74" s="604">
        <f>'f. Contractual'!G18</f>
        <v>0</v>
      </c>
    </row>
    <row r="75" spans="14:26" x14ac:dyDescent="0.25">
      <c r="N75" s="594" t="str">
        <f>IF('f. Contractual'!B15="","",'f. Contractual'!B15)</f>
        <v/>
      </c>
      <c r="O75" s="607">
        <f t="shared" si="6"/>
        <v>0</v>
      </c>
      <c r="P75" s="279"/>
      <c r="Q75" s="606">
        <f>'f. Contractual'!D15</f>
        <v>0</v>
      </c>
      <c r="R75" s="607">
        <f t="shared" si="7"/>
        <v>0</v>
      </c>
      <c r="S75" s="279"/>
      <c r="T75" s="606">
        <f>'f. Contractual'!E15</f>
        <v>0</v>
      </c>
      <c r="U75" s="607">
        <f t="shared" si="8"/>
        <v>0</v>
      </c>
      <c r="V75" s="279"/>
      <c r="W75" s="606">
        <f>'f. Contractual'!F15</f>
        <v>0</v>
      </c>
      <c r="X75" s="605">
        <f t="shared" si="9"/>
        <v>0</v>
      </c>
      <c r="Y75" s="292"/>
      <c r="Z75" s="604">
        <f>'f. Contractual'!G15</f>
        <v>0</v>
      </c>
    </row>
    <row r="76" spans="14:26" x14ac:dyDescent="0.25">
      <c r="N76" s="594" t="str">
        <f>IF('f. Contractual'!B16="","",'f. Contractual'!B16)</f>
        <v/>
      </c>
      <c r="O76" s="607">
        <f t="shared" si="6"/>
        <v>0</v>
      </c>
      <c r="P76" s="279"/>
      <c r="Q76" s="606">
        <f>'f. Contractual'!D16</f>
        <v>0</v>
      </c>
      <c r="R76" s="607">
        <f t="shared" si="7"/>
        <v>0</v>
      </c>
      <c r="S76" s="279"/>
      <c r="T76" s="606">
        <f>'f. Contractual'!E16</f>
        <v>0</v>
      </c>
      <c r="U76" s="607">
        <f t="shared" si="8"/>
        <v>0</v>
      </c>
      <c r="V76" s="279"/>
      <c r="W76" s="606">
        <f>'f. Contractual'!F16</f>
        <v>0</v>
      </c>
      <c r="X76" s="605">
        <f t="shared" si="9"/>
        <v>0</v>
      </c>
      <c r="Y76" s="292"/>
      <c r="Z76" s="604">
        <f>'f. Contractual'!G16</f>
        <v>0</v>
      </c>
    </row>
    <row r="77" spans="14:26" ht="13" thickBot="1" x14ac:dyDescent="0.3">
      <c r="N77" s="595"/>
      <c r="O77" s="600">
        <f>Q77-P77</f>
        <v>0</v>
      </c>
      <c r="P77" s="601">
        <f>SUM(P67:P76)</f>
        <v>0</v>
      </c>
      <c r="Q77" s="602">
        <f>'f. Contractual'!D17</f>
        <v>0</v>
      </c>
      <c r="R77" s="600">
        <f>T77-S77</f>
        <v>0</v>
      </c>
      <c r="S77" s="601">
        <f>SUM(S67:S76)</f>
        <v>0</v>
      </c>
      <c r="T77" s="602">
        <f>'f. Contractual'!E17</f>
        <v>0</v>
      </c>
      <c r="U77" s="600">
        <f>W77-V77</f>
        <v>0</v>
      </c>
      <c r="V77" s="601">
        <f>SUM(V67:V76)</f>
        <v>0</v>
      </c>
      <c r="W77" s="602">
        <f>'f. Contractual'!F17</f>
        <v>0</v>
      </c>
      <c r="X77" s="603">
        <f>Z77-Y77</f>
        <v>0</v>
      </c>
      <c r="Y77" s="601">
        <f>SUM(Y67:Y76)</f>
        <v>0</v>
      </c>
      <c r="Z77" s="602">
        <f>'f. Contractual'!G17</f>
        <v>0</v>
      </c>
    </row>
    <row r="78" spans="14:26" x14ac:dyDescent="0.25">
      <c r="N78" s="534"/>
      <c r="O78" s="534"/>
      <c r="P78" s="534"/>
      <c r="Q78" s="534"/>
      <c r="R78" s="534"/>
      <c r="S78" s="534"/>
      <c r="T78" s="534"/>
      <c r="U78" s="534"/>
      <c r="V78" s="534"/>
      <c r="W78" s="534"/>
    </row>
    <row r="79" spans="14:26" x14ac:dyDescent="0.25">
      <c r="N79" s="534" t="s">
        <v>246</v>
      </c>
      <c r="O79" s="534"/>
      <c r="P79" s="534"/>
      <c r="Q79" s="534"/>
      <c r="R79" s="534"/>
      <c r="S79" s="534"/>
      <c r="T79" s="534"/>
      <c r="U79" s="534"/>
      <c r="V79" s="534"/>
      <c r="W79" s="534"/>
    </row>
    <row r="80" spans="14:26" ht="13" thickBot="1" x14ac:dyDescent="0.3">
      <c r="N80" s="534" t="s">
        <v>253</v>
      </c>
      <c r="O80" s="534"/>
      <c r="P80" s="534"/>
      <c r="Q80" s="534"/>
      <c r="R80" s="534"/>
      <c r="S80" s="534"/>
      <c r="T80" s="534"/>
      <c r="U80" s="534"/>
      <c r="V80" s="534"/>
      <c r="W80" s="534"/>
    </row>
    <row r="81" spans="14:23" ht="21.5" thickBot="1" x14ac:dyDescent="0.3">
      <c r="N81" s="608" t="s">
        <v>240</v>
      </c>
      <c r="O81" s="609" t="s">
        <v>53</v>
      </c>
      <c r="P81" s="609" t="s">
        <v>56</v>
      </c>
      <c r="Q81" s="610" t="s">
        <v>54</v>
      </c>
      <c r="R81" s="611" t="s">
        <v>77</v>
      </c>
      <c r="S81" s="832"/>
      <c r="T81" s="833"/>
      <c r="U81" s="834"/>
      <c r="V81" s="835"/>
      <c r="W81" s="311"/>
    </row>
    <row r="82" spans="14:23" x14ac:dyDescent="0.25">
      <c r="N82" s="612" t="str">
        <f>IF('f. Contractual'!B21="","",'f. Contractual'!B21)</f>
        <v/>
      </c>
      <c r="O82" s="613">
        <f>'f. Contractual'!D21</f>
        <v>0</v>
      </c>
      <c r="P82" s="614">
        <f>'f. Contractual'!E21</f>
        <v>0</v>
      </c>
      <c r="Q82" s="614">
        <f>'f. Contractual'!F21</f>
        <v>0</v>
      </c>
      <c r="R82" s="615">
        <f>'f. Contractual'!G21</f>
        <v>0</v>
      </c>
      <c r="S82" s="176"/>
      <c r="T82" s="176"/>
      <c r="U82" s="534"/>
      <c r="V82" s="534"/>
      <c r="W82" s="280"/>
    </row>
    <row r="83" spans="14:23" x14ac:dyDescent="0.25">
      <c r="N83" s="612" t="str">
        <f>IF('f. Contractual'!B22="","",'f. Contractual'!B22)</f>
        <v/>
      </c>
      <c r="O83" s="613">
        <f>'f. Contractual'!D22</f>
        <v>0</v>
      </c>
      <c r="P83" s="614">
        <f>'f. Contractual'!E22</f>
        <v>0</v>
      </c>
      <c r="Q83" s="614">
        <f>'f. Contractual'!F22</f>
        <v>0</v>
      </c>
      <c r="R83" s="615">
        <f t="shared" ref="R83:R87" si="10">SUM(O83:Q83)</f>
        <v>0</v>
      </c>
      <c r="S83" s="176"/>
      <c r="T83" s="176"/>
      <c r="U83" s="534"/>
      <c r="V83" s="534"/>
      <c r="W83" s="280"/>
    </row>
    <row r="84" spans="14:23" x14ac:dyDescent="0.25">
      <c r="N84" s="612" t="str">
        <f>IF('f. Contractual'!B23="","",'f. Contractual'!B23)</f>
        <v/>
      </c>
      <c r="O84" s="613">
        <f>'f. Contractual'!D23</f>
        <v>0</v>
      </c>
      <c r="P84" s="614">
        <f>'f. Contractual'!E23</f>
        <v>0</v>
      </c>
      <c r="Q84" s="614">
        <f>'f. Contractual'!F23</f>
        <v>0</v>
      </c>
      <c r="R84" s="615">
        <f t="shared" si="10"/>
        <v>0</v>
      </c>
      <c r="S84" s="176"/>
      <c r="T84" s="176"/>
      <c r="U84" s="534"/>
      <c r="V84" s="534"/>
      <c r="W84" s="280"/>
    </row>
    <row r="85" spans="14:23" x14ac:dyDescent="0.25">
      <c r="N85" s="612" t="str">
        <f>IF('f. Contractual'!B24="","",'f. Contractual'!B24)</f>
        <v/>
      </c>
      <c r="O85" s="613">
        <f>'f. Contractual'!D24</f>
        <v>0</v>
      </c>
      <c r="P85" s="614">
        <f>'f. Contractual'!E24</f>
        <v>0</v>
      </c>
      <c r="Q85" s="614">
        <f>'f. Contractual'!F24</f>
        <v>0</v>
      </c>
      <c r="R85" s="615">
        <f t="shared" si="10"/>
        <v>0</v>
      </c>
      <c r="S85" s="176"/>
      <c r="T85" s="176"/>
      <c r="U85" s="534"/>
      <c r="V85" s="534"/>
      <c r="W85" s="280"/>
    </row>
    <row r="86" spans="14:23" x14ac:dyDescent="0.25">
      <c r="N86" s="612" t="str">
        <f>IF('f. Contractual'!B25="","",'f. Contractual'!B25)</f>
        <v/>
      </c>
      <c r="O86" s="613">
        <f>'f. Contractual'!D25</f>
        <v>0</v>
      </c>
      <c r="P86" s="614">
        <f>'f. Contractual'!E25</f>
        <v>0</v>
      </c>
      <c r="Q86" s="614">
        <f>'f. Contractual'!F25</f>
        <v>0</v>
      </c>
      <c r="R86" s="615">
        <f t="shared" si="10"/>
        <v>0</v>
      </c>
      <c r="S86" s="176"/>
      <c r="T86" s="176"/>
      <c r="U86" s="534"/>
      <c r="V86" s="534"/>
      <c r="W86" s="280"/>
    </row>
    <row r="87" spans="14:23" x14ac:dyDescent="0.25">
      <c r="N87" s="612" t="str">
        <f>IF('f. Contractual'!B26="","",'f. Contractual'!B26)</f>
        <v/>
      </c>
      <c r="O87" s="613">
        <f>'f. Contractual'!D26</f>
        <v>0</v>
      </c>
      <c r="P87" s="614">
        <f>'f. Contractual'!E26</f>
        <v>0</v>
      </c>
      <c r="Q87" s="614">
        <f>'f. Contractual'!F26</f>
        <v>0</v>
      </c>
      <c r="R87" s="615">
        <f t="shared" si="10"/>
        <v>0</v>
      </c>
      <c r="S87" s="534"/>
      <c r="T87" s="534"/>
      <c r="U87" s="534"/>
      <c r="V87" s="534"/>
      <c r="W87" s="280"/>
    </row>
    <row r="88" spans="14:23" x14ac:dyDescent="0.25">
      <c r="N88" s="612" t="str">
        <f>IF('f. Contractual'!B27="","",'f. Contractual'!B27)</f>
        <v/>
      </c>
      <c r="O88" s="613">
        <f>'f. Contractual'!D27</f>
        <v>0</v>
      </c>
      <c r="P88" s="614">
        <f>'f. Contractual'!E27</f>
        <v>0</v>
      </c>
      <c r="Q88" s="614">
        <f>'f. Contractual'!F27</f>
        <v>0</v>
      </c>
      <c r="R88" s="615">
        <f t="shared" ref="R88" si="11">SUM(O88:Q88)</f>
        <v>0</v>
      </c>
      <c r="S88" s="534"/>
      <c r="T88" s="534"/>
      <c r="U88" s="534"/>
      <c r="V88" s="534"/>
      <c r="W88" s="280"/>
    </row>
    <row r="89" spans="14:23" ht="13" thickBot="1" x14ac:dyDescent="0.3">
      <c r="N89" s="616"/>
      <c r="O89" s="617">
        <f>ROUND(SUM(O82:O88),0)</f>
        <v>0</v>
      </c>
      <c r="P89" s="617">
        <f>ROUND(SUM(P82:P88),0)</f>
        <v>0</v>
      </c>
      <c r="Q89" s="617">
        <f>ROUND(SUM(Q82:Q88),0)</f>
        <v>0</v>
      </c>
      <c r="R89" s="618">
        <f>'f. Contractual'!G28</f>
        <v>0</v>
      </c>
      <c r="S89" s="280"/>
      <c r="T89" s="280"/>
      <c r="U89" s="280"/>
      <c r="V89" s="280"/>
      <c r="W89" s="280"/>
    </row>
    <row r="90" spans="14:23" x14ac:dyDescent="0.25">
      <c r="N90" s="534"/>
      <c r="O90" s="534"/>
      <c r="P90" s="534"/>
      <c r="Q90" s="534"/>
      <c r="R90" s="534"/>
      <c r="S90" s="534"/>
      <c r="T90" s="534"/>
      <c r="U90" s="534"/>
      <c r="V90" s="534"/>
      <c r="W90" s="534"/>
    </row>
    <row r="91" spans="14:23" x14ac:dyDescent="0.25">
      <c r="N91" s="534" t="s">
        <v>247</v>
      </c>
      <c r="O91" s="534"/>
      <c r="P91" s="534"/>
      <c r="Q91" s="534"/>
      <c r="R91" s="534"/>
      <c r="S91" s="534"/>
      <c r="T91" s="534"/>
      <c r="U91" s="534"/>
      <c r="V91" s="534"/>
      <c r="W91" s="534"/>
    </row>
    <row r="92" spans="14:23" ht="13" thickBot="1" x14ac:dyDescent="0.3">
      <c r="N92" s="534" t="s">
        <v>253</v>
      </c>
      <c r="O92" s="534"/>
      <c r="P92" s="534"/>
      <c r="Q92" s="534"/>
      <c r="R92" s="534"/>
      <c r="S92" s="534"/>
      <c r="T92" s="534"/>
      <c r="U92" s="534"/>
      <c r="V92" s="534"/>
      <c r="W92" s="534"/>
    </row>
    <row r="93" spans="14:23" ht="21.5" thickBot="1" x14ac:dyDescent="0.3">
      <c r="N93" s="608" t="s">
        <v>113</v>
      </c>
      <c r="O93" s="609" t="s">
        <v>53</v>
      </c>
      <c r="P93" s="609" t="s">
        <v>56</v>
      </c>
      <c r="Q93" s="610" t="s">
        <v>54</v>
      </c>
      <c r="R93" s="611" t="s">
        <v>77</v>
      </c>
      <c r="S93" s="534"/>
      <c r="T93" s="534"/>
      <c r="U93" s="534"/>
      <c r="V93" s="534"/>
      <c r="W93" s="534"/>
    </row>
    <row r="94" spans="14:23" x14ac:dyDescent="0.25">
      <c r="N94" s="612" t="str">
        <f>IF('f. Contractual'!B31="","",'f. Contractual'!B31)</f>
        <v/>
      </c>
      <c r="O94" s="613">
        <f>'f. Contractual'!D31</f>
        <v>0</v>
      </c>
      <c r="P94" s="614">
        <f>'f. Contractual'!E31</f>
        <v>0</v>
      </c>
      <c r="Q94" s="614">
        <f>'f. Contractual'!F31</f>
        <v>0</v>
      </c>
      <c r="R94" s="615">
        <f>'f. Contractual'!G31</f>
        <v>0</v>
      </c>
      <c r="S94" s="534"/>
      <c r="T94" s="534"/>
      <c r="U94" s="534"/>
      <c r="V94" s="534"/>
      <c r="W94" s="534"/>
    </row>
    <row r="95" spans="14:23" x14ac:dyDescent="0.25">
      <c r="N95" s="612" t="str">
        <f>IF('f. Contractual'!B32="","",'f. Contractual'!B32)</f>
        <v/>
      </c>
      <c r="O95" s="613">
        <f>'f. Contractual'!D32</f>
        <v>0</v>
      </c>
      <c r="P95" s="614">
        <f>'f. Contractual'!E32</f>
        <v>0</v>
      </c>
      <c r="Q95" s="614">
        <f>'f. Contractual'!F32</f>
        <v>0</v>
      </c>
      <c r="R95" s="615">
        <f>'f. Contractual'!G32</f>
        <v>0</v>
      </c>
      <c r="S95" s="534"/>
      <c r="T95" s="534"/>
      <c r="U95" s="534"/>
      <c r="V95" s="534"/>
      <c r="W95" s="534"/>
    </row>
    <row r="96" spans="14:23" x14ac:dyDescent="0.25">
      <c r="N96" s="612" t="str">
        <f>IF('f. Contractual'!B33="","",'f. Contractual'!B33)</f>
        <v/>
      </c>
      <c r="O96" s="613">
        <f>'f. Contractual'!D33</f>
        <v>0</v>
      </c>
      <c r="P96" s="614">
        <f>'f. Contractual'!E33</f>
        <v>0</v>
      </c>
      <c r="Q96" s="614">
        <f>'f. Contractual'!F33</f>
        <v>0</v>
      </c>
      <c r="R96" s="615">
        <f>'f. Contractual'!G33</f>
        <v>0</v>
      </c>
      <c r="S96" s="534"/>
      <c r="T96" s="534"/>
      <c r="U96" s="534"/>
      <c r="V96" s="534"/>
      <c r="W96" s="534"/>
    </row>
    <row r="97" spans="14:23" x14ac:dyDescent="0.25">
      <c r="N97" s="612" t="str">
        <f>IF('f. Contractual'!B34="","",'f. Contractual'!B34)</f>
        <v/>
      </c>
      <c r="O97" s="613">
        <f>'f. Contractual'!D34</f>
        <v>0</v>
      </c>
      <c r="P97" s="614">
        <f>'f. Contractual'!E34</f>
        <v>0</v>
      </c>
      <c r="Q97" s="614">
        <f>'f. Contractual'!F34</f>
        <v>0</v>
      </c>
      <c r="R97" s="615">
        <f>'f. Contractual'!G34</f>
        <v>0</v>
      </c>
      <c r="S97" s="534"/>
      <c r="T97" s="534"/>
      <c r="U97" s="534"/>
      <c r="V97" s="534"/>
      <c r="W97" s="534"/>
    </row>
    <row r="98" spans="14:23" ht="13" thickBot="1" x14ac:dyDescent="0.3">
      <c r="N98" s="616"/>
      <c r="O98" s="617">
        <f>ROUND(SUM(O94:O97),0)</f>
        <v>0</v>
      </c>
      <c r="P98" s="617">
        <f>ROUND(SUM(P94:P97),0)</f>
        <v>0</v>
      </c>
      <c r="Q98" s="617">
        <f>ROUND(SUM(Q94:Q97),0)</f>
        <v>0</v>
      </c>
      <c r="R98" s="618">
        <f>'f. Contractual'!G35</f>
        <v>0</v>
      </c>
      <c r="S98" s="534"/>
      <c r="T98" s="534"/>
      <c r="U98" s="534"/>
      <c r="V98" s="534"/>
      <c r="W98" s="534"/>
    </row>
    <row r="99" spans="14:23" x14ac:dyDescent="0.25">
      <c r="N99" s="534"/>
      <c r="O99" s="534"/>
      <c r="P99" s="534"/>
      <c r="Q99" s="534"/>
      <c r="R99" s="534"/>
      <c r="S99" s="534"/>
      <c r="T99" s="534"/>
      <c r="U99" s="534"/>
      <c r="V99" s="534"/>
      <c r="W99" s="534"/>
    </row>
    <row r="100" spans="14:23" x14ac:dyDescent="0.25">
      <c r="N100" s="534"/>
      <c r="O100" s="534"/>
      <c r="P100" s="534"/>
      <c r="Q100" s="534"/>
      <c r="R100" s="534"/>
      <c r="S100" s="534"/>
      <c r="T100" s="534"/>
      <c r="U100" s="534"/>
      <c r="V100" s="534"/>
      <c r="W100" s="534"/>
    </row>
  </sheetData>
  <sheetProtection sheet="1" formatCells="0" formatColumns="0" formatRows="0" insertRows="0"/>
  <mergeCells count="16">
    <mergeCell ref="X65:Z65"/>
    <mergeCell ref="S81:T81"/>
    <mergeCell ref="U81:V81"/>
    <mergeCell ref="U65:W65"/>
    <mergeCell ref="R65:T65"/>
    <mergeCell ref="O65:Q65"/>
    <mergeCell ref="K7:M7"/>
    <mergeCell ref="B7:D7"/>
    <mergeCell ref="E7:G7"/>
    <mergeCell ref="H7:J7"/>
    <mergeCell ref="A33:A34"/>
    <mergeCell ref="B33:C33"/>
    <mergeCell ref="D33:E33"/>
    <mergeCell ref="F33:F34"/>
    <mergeCell ref="A7:A8"/>
    <mergeCell ref="D24:E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A36" sqref="A36:N37"/>
    </sheetView>
  </sheetViews>
  <sheetFormatPr defaultColWidth="9.1796875" defaultRowHeight="13" x14ac:dyDescent="0.25"/>
  <cols>
    <col min="1" max="1" width="8.81640625" style="15" customWidth="1"/>
    <col min="2" max="2" width="28" style="15" customWidth="1"/>
    <col min="3" max="3" width="6.1796875" style="344" bestFit="1" customWidth="1"/>
    <col min="4" max="4" width="7.81640625" style="345" customWidth="1"/>
    <col min="5" max="5" width="11.453125" style="346" customWidth="1"/>
    <col min="6" max="6" width="6.1796875" style="343" bestFit="1" customWidth="1"/>
    <col min="7" max="7" width="7.81640625" style="345" customWidth="1"/>
    <col min="8" max="8" width="11.453125" style="346" customWidth="1"/>
    <col min="9" max="9" width="6.1796875" style="343" bestFit="1" customWidth="1"/>
    <col min="10" max="10" width="7.81640625" style="345" customWidth="1"/>
    <col min="11" max="11" width="11.453125" style="346" customWidth="1"/>
    <col min="12" max="12" width="8.54296875" style="347" customWidth="1"/>
    <col min="13" max="13" width="11.453125" style="348" customWidth="1"/>
    <col min="14" max="14" width="24.1796875" style="344" customWidth="1"/>
    <col min="15" max="16384" width="9.1796875" style="15"/>
  </cols>
  <sheetData>
    <row r="1" spans="1:14" s="314" customFormat="1" ht="11.25" customHeight="1" x14ac:dyDescent="0.25">
      <c r="A1" s="665" t="s">
        <v>120</v>
      </c>
      <c r="B1" s="665"/>
      <c r="C1" s="312"/>
      <c r="D1" s="312"/>
      <c r="E1" s="312"/>
      <c r="F1" s="312"/>
      <c r="G1" s="312"/>
      <c r="H1" s="312"/>
      <c r="I1" s="313"/>
      <c r="J1" s="313"/>
      <c r="K1" s="313"/>
      <c r="L1" s="663"/>
      <c r="M1" s="663"/>
      <c r="N1" s="663"/>
    </row>
    <row r="2" spans="1:14" s="138" customFormat="1" ht="18.5" thickBot="1" x14ac:dyDescent="0.3">
      <c r="A2" s="660" t="s">
        <v>45</v>
      </c>
      <c r="B2" s="660"/>
      <c r="C2" s="660"/>
      <c r="D2" s="660"/>
      <c r="E2" s="660"/>
      <c r="F2" s="660"/>
      <c r="G2" s="660"/>
      <c r="H2" s="660"/>
      <c r="I2" s="660"/>
      <c r="J2" s="660"/>
      <c r="K2" s="660"/>
      <c r="L2" s="660"/>
      <c r="M2" s="660"/>
      <c r="N2" s="660"/>
    </row>
    <row r="3" spans="1:14" s="315" customFormat="1" ht="14.25" customHeight="1" x14ac:dyDescent="0.25">
      <c r="A3" s="668" t="s">
        <v>186</v>
      </c>
      <c r="B3" s="669"/>
      <c r="C3" s="669"/>
      <c r="D3" s="669"/>
      <c r="E3" s="669"/>
      <c r="F3" s="669"/>
      <c r="G3" s="669"/>
      <c r="H3" s="669"/>
      <c r="I3" s="669"/>
      <c r="J3" s="669"/>
      <c r="K3" s="669"/>
      <c r="L3" s="669"/>
      <c r="M3" s="669"/>
      <c r="N3" s="670"/>
    </row>
    <row r="4" spans="1:14" ht="90" customHeight="1" thickBot="1" x14ac:dyDescent="0.3">
      <c r="A4" s="671"/>
      <c r="B4" s="672"/>
      <c r="C4" s="672"/>
      <c r="D4" s="672"/>
      <c r="E4" s="672"/>
      <c r="F4" s="672"/>
      <c r="G4" s="672"/>
      <c r="H4" s="672"/>
      <c r="I4" s="672"/>
      <c r="J4" s="672"/>
      <c r="K4" s="672"/>
      <c r="L4" s="672"/>
      <c r="M4" s="672"/>
      <c r="N4" s="673"/>
    </row>
    <row r="5" spans="1:14" ht="7.5" customHeight="1" thickBot="1" x14ac:dyDescent="0.3">
      <c r="A5" s="316"/>
      <c r="B5" s="317"/>
      <c r="C5" s="317"/>
      <c r="D5" s="317"/>
      <c r="E5" s="317"/>
      <c r="F5" s="317"/>
      <c r="G5" s="317"/>
      <c r="H5" s="317"/>
      <c r="I5" s="317"/>
      <c r="J5" s="317"/>
      <c r="K5" s="317"/>
      <c r="L5" s="318"/>
      <c r="M5" s="319"/>
      <c r="N5" s="320"/>
    </row>
    <row r="6" spans="1:14" ht="19.5" customHeight="1" x14ac:dyDescent="0.25">
      <c r="A6" s="675" t="s">
        <v>151</v>
      </c>
      <c r="B6" s="666" t="s">
        <v>88</v>
      </c>
      <c r="C6" s="664" t="s">
        <v>53</v>
      </c>
      <c r="D6" s="664"/>
      <c r="E6" s="664"/>
      <c r="F6" s="664" t="s">
        <v>56</v>
      </c>
      <c r="G6" s="664"/>
      <c r="H6" s="664"/>
      <c r="I6" s="664" t="s">
        <v>54</v>
      </c>
      <c r="J6" s="664"/>
      <c r="K6" s="664"/>
      <c r="L6" s="661" t="s">
        <v>87</v>
      </c>
      <c r="M6" s="679" t="s">
        <v>86</v>
      </c>
      <c r="N6" s="677" t="s">
        <v>67</v>
      </c>
    </row>
    <row r="7" spans="1:14" s="14" customFormat="1" ht="42.5" thickBot="1" x14ac:dyDescent="0.3">
      <c r="A7" s="676"/>
      <c r="B7" s="667"/>
      <c r="C7" s="321" t="s">
        <v>154</v>
      </c>
      <c r="D7" s="322" t="s">
        <v>68</v>
      </c>
      <c r="E7" s="323" t="s">
        <v>89</v>
      </c>
      <c r="F7" s="324" t="s">
        <v>154</v>
      </c>
      <c r="G7" s="322" t="s">
        <v>68</v>
      </c>
      <c r="H7" s="323" t="s">
        <v>90</v>
      </c>
      <c r="I7" s="324" t="s">
        <v>154</v>
      </c>
      <c r="J7" s="322" t="s">
        <v>68</v>
      </c>
      <c r="K7" s="323" t="s">
        <v>91</v>
      </c>
      <c r="L7" s="662"/>
      <c r="M7" s="680"/>
      <c r="N7" s="678"/>
    </row>
    <row r="8" spans="1:14" ht="15.75" customHeight="1" x14ac:dyDescent="0.25">
      <c r="A8" s="325">
        <v>1</v>
      </c>
      <c r="B8" s="326" t="s">
        <v>157</v>
      </c>
      <c r="C8" s="327">
        <v>2000</v>
      </c>
      <c r="D8" s="328">
        <v>85</v>
      </c>
      <c r="E8" s="329">
        <f t="shared" ref="E8:E30" si="0">C8*D8</f>
        <v>170000</v>
      </c>
      <c r="F8" s="330">
        <v>200</v>
      </c>
      <c r="G8" s="331">
        <v>50</v>
      </c>
      <c r="H8" s="329">
        <f t="shared" ref="H8:H31" si="1">F8*G8</f>
        <v>10000</v>
      </c>
      <c r="I8" s="330">
        <v>200</v>
      </c>
      <c r="J8" s="331">
        <v>50</v>
      </c>
      <c r="K8" s="329">
        <f t="shared" ref="K8:K31" si="2">I8*J8</f>
        <v>10000</v>
      </c>
      <c r="L8" s="330">
        <f>C8+F8+I8</f>
        <v>2400</v>
      </c>
      <c r="M8" s="332">
        <f>E8+H8+K8</f>
        <v>190000</v>
      </c>
      <c r="N8" s="333" t="s">
        <v>69</v>
      </c>
    </row>
    <row r="9" spans="1:14" ht="15.75" customHeight="1" thickBot="1" x14ac:dyDescent="0.3">
      <c r="A9" s="334">
        <v>2</v>
      </c>
      <c r="B9" s="335" t="s">
        <v>174</v>
      </c>
      <c r="C9" s="336">
        <v>4000</v>
      </c>
      <c r="D9" s="337">
        <v>20</v>
      </c>
      <c r="E9" s="338">
        <f t="shared" si="0"/>
        <v>80000</v>
      </c>
      <c r="F9" s="339">
        <v>0</v>
      </c>
      <c r="G9" s="340">
        <v>0</v>
      </c>
      <c r="H9" s="338">
        <f t="shared" si="1"/>
        <v>0</v>
      </c>
      <c r="I9" s="339">
        <v>0</v>
      </c>
      <c r="J9" s="340">
        <v>0</v>
      </c>
      <c r="K9" s="338">
        <f t="shared" si="2"/>
        <v>0</v>
      </c>
      <c r="L9" s="339">
        <f>C9+F9+I9</f>
        <v>4000</v>
      </c>
      <c r="M9" s="341">
        <f>E9+H9+K9</f>
        <v>80000</v>
      </c>
      <c r="N9" s="342" t="s">
        <v>69</v>
      </c>
    </row>
    <row r="10" spans="1:14" s="14" customFormat="1" ht="15.75" customHeight="1" x14ac:dyDescent="0.25">
      <c r="A10" s="247"/>
      <c r="B10" s="248"/>
      <c r="C10" s="274"/>
      <c r="D10" s="275"/>
      <c r="E10" s="22">
        <f>C10*D10</f>
        <v>0</v>
      </c>
      <c r="F10" s="274"/>
      <c r="G10" s="275"/>
      <c r="H10" s="22">
        <f t="shared" si="1"/>
        <v>0</v>
      </c>
      <c r="I10" s="274"/>
      <c r="J10" s="275"/>
      <c r="K10" s="22">
        <f t="shared" si="2"/>
        <v>0</v>
      </c>
      <c r="L10" s="354">
        <f>SUM(C10+F10+I10)</f>
        <v>0</v>
      </c>
      <c r="M10" s="22">
        <f>SUM(E10+H10+K10)</f>
        <v>0</v>
      </c>
      <c r="N10" s="16"/>
    </row>
    <row r="11" spans="1:14" s="14" customFormat="1" ht="15.75" customHeight="1" x14ac:dyDescent="0.25">
      <c r="A11" s="247"/>
      <c r="B11" s="248"/>
      <c r="C11" s="274"/>
      <c r="D11" s="275"/>
      <c r="E11" s="27">
        <f t="shared" si="0"/>
        <v>0</v>
      </c>
      <c r="F11" s="274"/>
      <c r="G11" s="275"/>
      <c r="H11" s="27">
        <f t="shared" si="1"/>
        <v>0</v>
      </c>
      <c r="I11" s="274"/>
      <c r="J11" s="275"/>
      <c r="K11" s="27">
        <f>I11*J11</f>
        <v>0</v>
      </c>
      <c r="L11" s="355">
        <f t="shared" ref="L11:L30" si="3">SUM(C11+F11+I11)</f>
        <v>0</v>
      </c>
      <c r="M11" s="27">
        <f t="shared" ref="M11:M30" si="4">SUM(E11+H11+K11)</f>
        <v>0</v>
      </c>
      <c r="N11" s="18"/>
    </row>
    <row r="12" spans="1:14" s="14" customFormat="1" ht="15.75" customHeight="1" x14ac:dyDescent="0.25">
      <c r="A12" s="251"/>
      <c r="B12" s="248"/>
      <c r="C12" s="274"/>
      <c r="D12" s="275"/>
      <c r="E12" s="27">
        <f t="shared" si="0"/>
        <v>0</v>
      </c>
      <c r="F12" s="274"/>
      <c r="G12" s="275"/>
      <c r="H12" s="27">
        <f t="shared" si="1"/>
        <v>0</v>
      </c>
      <c r="I12" s="45"/>
      <c r="J12" s="42"/>
      <c r="K12" s="27">
        <f t="shared" si="2"/>
        <v>0</v>
      </c>
      <c r="L12" s="355">
        <f t="shared" si="3"/>
        <v>0</v>
      </c>
      <c r="M12" s="27">
        <f t="shared" si="4"/>
        <v>0</v>
      </c>
      <c r="N12" s="18"/>
    </row>
    <row r="13" spans="1:14" s="14" customFormat="1" ht="15.75" customHeight="1" x14ac:dyDescent="0.25">
      <c r="A13" s="251"/>
      <c r="B13" s="248"/>
      <c r="C13" s="249"/>
      <c r="D13" s="250"/>
      <c r="E13" s="22">
        <f t="shared" si="0"/>
        <v>0</v>
      </c>
      <c r="F13" s="249"/>
      <c r="G13" s="250"/>
      <c r="H13" s="22">
        <f t="shared" si="1"/>
        <v>0</v>
      </c>
      <c r="I13" s="39"/>
      <c r="J13" s="40"/>
      <c r="K13" s="22">
        <f t="shared" si="2"/>
        <v>0</v>
      </c>
      <c r="L13" s="356">
        <f t="shared" si="3"/>
        <v>0</v>
      </c>
      <c r="M13" s="357">
        <f t="shared" si="4"/>
        <v>0</v>
      </c>
      <c r="N13" s="16"/>
    </row>
    <row r="14" spans="1:14" s="14" customFormat="1" ht="15.75" customHeight="1" x14ac:dyDescent="0.25">
      <c r="A14" s="251"/>
      <c r="B14" s="289"/>
      <c r="C14" s="249"/>
      <c r="D14" s="250"/>
      <c r="E14" s="22">
        <f>C14*D14</f>
        <v>0</v>
      </c>
      <c r="F14" s="249"/>
      <c r="G14" s="250"/>
      <c r="H14" s="22">
        <f t="shared" si="1"/>
        <v>0</v>
      </c>
      <c r="I14" s="39"/>
      <c r="J14" s="40"/>
      <c r="K14" s="22">
        <f t="shared" si="2"/>
        <v>0</v>
      </c>
      <c r="L14" s="356">
        <f t="shared" si="3"/>
        <v>0</v>
      </c>
      <c r="M14" s="357">
        <f t="shared" si="4"/>
        <v>0</v>
      </c>
      <c r="N14" s="16"/>
    </row>
    <row r="15" spans="1:14" ht="15.75" customHeight="1" x14ac:dyDescent="0.25">
      <c r="A15" s="99"/>
      <c r="B15" s="17"/>
      <c r="C15" s="41"/>
      <c r="D15" s="42"/>
      <c r="E15" s="22">
        <f t="shared" si="0"/>
        <v>0</v>
      </c>
      <c r="F15" s="43"/>
      <c r="G15" s="44"/>
      <c r="H15" s="22">
        <f t="shared" si="1"/>
        <v>0</v>
      </c>
      <c r="I15" s="43"/>
      <c r="J15" s="40"/>
      <c r="K15" s="22">
        <f t="shared" si="2"/>
        <v>0</v>
      </c>
      <c r="L15" s="356">
        <f t="shared" si="3"/>
        <v>0</v>
      </c>
      <c r="M15" s="357">
        <f t="shared" si="4"/>
        <v>0</v>
      </c>
      <c r="N15" s="18"/>
    </row>
    <row r="16" spans="1:14" ht="15.75" customHeight="1" x14ac:dyDescent="0.25">
      <c r="A16" s="99"/>
      <c r="B16" s="17"/>
      <c r="C16" s="41"/>
      <c r="D16" s="42"/>
      <c r="E16" s="22">
        <f t="shared" si="0"/>
        <v>0</v>
      </c>
      <c r="F16" s="45"/>
      <c r="G16" s="42"/>
      <c r="H16" s="22">
        <f t="shared" si="1"/>
        <v>0</v>
      </c>
      <c r="I16" s="45"/>
      <c r="J16" s="42"/>
      <c r="K16" s="22">
        <f t="shared" si="2"/>
        <v>0</v>
      </c>
      <c r="L16" s="356">
        <f t="shared" si="3"/>
        <v>0</v>
      </c>
      <c r="M16" s="357">
        <f t="shared" si="4"/>
        <v>0</v>
      </c>
      <c r="N16" s="18"/>
    </row>
    <row r="17" spans="1:14" ht="15.75" customHeight="1" x14ac:dyDescent="0.25">
      <c r="A17" s="99"/>
      <c r="B17" s="17"/>
      <c r="C17" s="41"/>
      <c r="D17" s="42"/>
      <c r="E17" s="22">
        <f t="shared" si="0"/>
        <v>0</v>
      </c>
      <c r="F17" s="45"/>
      <c r="G17" s="42"/>
      <c r="H17" s="22">
        <f t="shared" si="1"/>
        <v>0</v>
      </c>
      <c r="I17" s="45"/>
      <c r="J17" s="42"/>
      <c r="K17" s="22">
        <f t="shared" si="2"/>
        <v>0</v>
      </c>
      <c r="L17" s="356">
        <f t="shared" si="3"/>
        <v>0</v>
      </c>
      <c r="M17" s="357">
        <f t="shared" si="4"/>
        <v>0</v>
      </c>
      <c r="N17" s="18"/>
    </row>
    <row r="18" spans="1:14" s="14" customFormat="1" ht="15.75" customHeight="1" x14ac:dyDescent="0.25">
      <c r="A18" s="99"/>
      <c r="B18" s="20"/>
      <c r="C18" s="349"/>
      <c r="D18" s="42"/>
      <c r="E18" s="22">
        <f t="shared" si="0"/>
        <v>0</v>
      </c>
      <c r="F18" s="45"/>
      <c r="G18" s="42"/>
      <c r="H18" s="22">
        <f t="shared" si="1"/>
        <v>0</v>
      </c>
      <c r="I18" s="45"/>
      <c r="J18" s="42"/>
      <c r="K18" s="22">
        <f t="shared" si="2"/>
        <v>0</v>
      </c>
      <c r="L18" s="356">
        <f t="shared" si="3"/>
        <v>0</v>
      </c>
      <c r="M18" s="357">
        <f t="shared" si="4"/>
        <v>0</v>
      </c>
      <c r="N18" s="18"/>
    </row>
    <row r="19" spans="1:14" s="14" customFormat="1" ht="15.75" customHeight="1" x14ac:dyDescent="0.25">
      <c r="A19" s="99"/>
      <c r="B19" s="20"/>
      <c r="C19" s="41"/>
      <c r="D19" s="42"/>
      <c r="E19" s="22">
        <f t="shared" si="0"/>
        <v>0</v>
      </c>
      <c r="F19" s="45"/>
      <c r="G19" s="42"/>
      <c r="H19" s="22">
        <f t="shared" si="1"/>
        <v>0</v>
      </c>
      <c r="I19" s="45"/>
      <c r="J19" s="42"/>
      <c r="K19" s="22">
        <f t="shared" si="2"/>
        <v>0</v>
      </c>
      <c r="L19" s="356">
        <f t="shared" si="3"/>
        <v>0</v>
      </c>
      <c r="M19" s="357">
        <f t="shared" si="4"/>
        <v>0</v>
      </c>
      <c r="N19" s="18"/>
    </row>
    <row r="20" spans="1:14" s="14" customFormat="1" ht="15.75" customHeight="1" x14ac:dyDescent="0.25">
      <c r="A20" s="99"/>
      <c r="B20" s="20"/>
      <c r="C20" s="41"/>
      <c r="D20" s="42"/>
      <c r="E20" s="22">
        <f t="shared" si="0"/>
        <v>0</v>
      </c>
      <c r="F20" s="45"/>
      <c r="G20" s="42"/>
      <c r="H20" s="22">
        <f t="shared" si="1"/>
        <v>0</v>
      </c>
      <c r="I20" s="45"/>
      <c r="J20" s="42"/>
      <c r="K20" s="22">
        <f t="shared" si="2"/>
        <v>0</v>
      </c>
      <c r="L20" s="356">
        <f t="shared" si="3"/>
        <v>0</v>
      </c>
      <c r="M20" s="357">
        <f t="shared" si="4"/>
        <v>0</v>
      </c>
      <c r="N20" s="18"/>
    </row>
    <row r="21" spans="1:14" s="14" customFormat="1" ht="15.75" customHeight="1" x14ac:dyDescent="0.25">
      <c r="A21" s="99"/>
      <c r="B21" s="20"/>
      <c r="C21" s="41"/>
      <c r="D21" s="42"/>
      <c r="E21" s="22">
        <f t="shared" si="0"/>
        <v>0</v>
      </c>
      <c r="F21" s="45"/>
      <c r="G21" s="42"/>
      <c r="H21" s="22">
        <f t="shared" si="1"/>
        <v>0</v>
      </c>
      <c r="I21" s="45"/>
      <c r="J21" s="42"/>
      <c r="K21" s="22">
        <f t="shared" si="2"/>
        <v>0</v>
      </c>
      <c r="L21" s="356">
        <f t="shared" si="3"/>
        <v>0</v>
      </c>
      <c r="M21" s="357">
        <f t="shared" si="4"/>
        <v>0</v>
      </c>
      <c r="N21" s="18"/>
    </row>
    <row r="22" spans="1:14" s="14" customFormat="1" ht="15.75" customHeight="1" x14ac:dyDescent="0.25">
      <c r="A22" s="99"/>
      <c r="B22" s="20"/>
      <c r="C22" s="41"/>
      <c r="D22" s="42"/>
      <c r="E22" s="22">
        <f t="shared" si="0"/>
        <v>0</v>
      </c>
      <c r="F22" s="45"/>
      <c r="G22" s="42"/>
      <c r="H22" s="22">
        <f t="shared" si="1"/>
        <v>0</v>
      </c>
      <c r="I22" s="45"/>
      <c r="J22" s="42"/>
      <c r="K22" s="22">
        <f t="shared" si="2"/>
        <v>0</v>
      </c>
      <c r="L22" s="356">
        <f t="shared" si="3"/>
        <v>0</v>
      </c>
      <c r="M22" s="357">
        <f t="shared" si="4"/>
        <v>0</v>
      </c>
      <c r="N22" s="18"/>
    </row>
    <row r="23" spans="1:14" ht="15.75" customHeight="1" x14ac:dyDescent="0.25">
      <c r="A23" s="99"/>
      <c r="B23" s="17"/>
      <c r="C23" s="41"/>
      <c r="D23" s="42"/>
      <c r="E23" s="22">
        <f t="shared" si="0"/>
        <v>0</v>
      </c>
      <c r="F23" s="45"/>
      <c r="G23" s="42"/>
      <c r="H23" s="22">
        <f t="shared" si="1"/>
        <v>0</v>
      </c>
      <c r="I23" s="45"/>
      <c r="J23" s="42"/>
      <c r="K23" s="22">
        <f t="shared" si="2"/>
        <v>0</v>
      </c>
      <c r="L23" s="356">
        <f t="shared" si="3"/>
        <v>0</v>
      </c>
      <c r="M23" s="357">
        <f t="shared" si="4"/>
        <v>0</v>
      </c>
      <c r="N23" s="18"/>
    </row>
    <row r="24" spans="1:14" ht="15.75" customHeight="1" x14ac:dyDescent="0.25">
      <c r="A24" s="99"/>
      <c r="B24" s="17"/>
      <c r="C24" s="41"/>
      <c r="D24" s="42"/>
      <c r="E24" s="22">
        <f t="shared" si="0"/>
        <v>0</v>
      </c>
      <c r="F24" s="45"/>
      <c r="G24" s="42"/>
      <c r="H24" s="22">
        <f t="shared" si="1"/>
        <v>0</v>
      </c>
      <c r="I24" s="45"/>
      <c r="J24" s="42"/>
      <c r="K24" s="22">
        <f t="shared" si="2"/>
        <v>0</v>
      </c>
      <c r="L24" s="356">
        <f t="shared" si="3"/>
        <v>0</v>
      </c>
      <c r="M24" s="357">
        <f t="shared" si="4"/>
        <v>0</v>
      </c>
      <c r="N24" s="18"/>
    </row>
    <row r="25" spans="1:14" ht="15.75" customHeight="1" x14ac:dyDescent="0.25">
      <c r="A25" s="99"/>
      <c r="B25" s="17"/>
      <c r="C25" s="41"/>
      <c r="D25" s="42"/>
      <c r="E25" s="22">
        <f t="shared" si="0"/>
        <v>0</v>
      </c>
      <c r="F25" s="45"/>
      <c r="G25" s="42"/>
      <c r="H25" s="22">
        <f t="shared" si="1"/>
        <v>0</v>
      </c>
      <c r="I25" s="45"/>
      <c r="J25" s="42"/>
      <c r="K25" s="22">
        <f t="shared" si="2"/>
        <v>0</v>
      </c>
      <c r="L25" s="356">
        <f t="shared" si="3"/>
        <v>0</v>
      </c>
      <c r="M25" s="357">
        <f t="shared" si="4"/>
        <v>0</v>
      </c>
      <c r="N25" s="18"/>
    </row>
    <row r="26" spans="1:14" s="14" customFormat="1" ht="15.75" customHeight="1" x14ac:dyDescent="0.25">
      <c r="A26" s="99"/>
      <c r="B26" s="20"/>
      <c r="C26" s="41"/>
      <c r="D26" s="42"/>
      <c r="E26" s="22">
        <f t="shared" si="0"/>
        <v>0</v>
      </c>
      <c r="F26" s="45"/>
      <c r="G26" s="42"/>
      <c r="H26" s="22">
        <f t="shared" si="1"/>
        <v>0</v>
      </c>
      <c r="I26" s="45"/>
      <c r="J26" s="42"/>
      <c r="K26" s="22">
        <f t="shared" si="2"/>
        <v>0</v>
      </c>
      <c r="L26" s="356">
        <f t="shared" si="3"/>
        <v>0</v>
      </c>
      <c r="M26" s="357">
        <f t="shared" si="4"/>
        <v>0</v>
      </c>
      <c r="N26" s="18"/>
    </row>
    <row r="27" spans="1:14" s="14" customFormat="1" ht="15.75" customHeight="1" x14ac:dyDescent="0.25">
      <c r="A27" s="99"/>
      <c r="B27" s="20"/>
      <c r="C27" s="41"/>
      <c r="D27" s="42"/>
      <c r="E27" s="22">
        <f t="shared" si="0"/>
        <v>0</v>
      </c>
      <c r="F27" s="45"/>
      <c r="G27" s="42"/>
      <c r="H27" s="22">
        <f t="shared" si="1"/>
        <v>0</v>
      </c>
      <c r="I27" s="45"/>
      <c r="J27" s="42"/>
      <c r="K27" s="22">
        <f t="shared" si="2"/>
        <v>0</v>
      </c>
      <c r="L27" s="356">
        <f t="shared" si="3"/>
        <v>0</v>
      </c>
      <c r="M27" s="357">
        <f t="shared" si="4"/>
        <v>0</v>
      </c>
      <c r="N27" s="18"/>
    </row>
    <row r="28" spans="1:14" s="14" customFormat="1" ht="15.75" customHeight="1" x14ac:dyDescent="0.25">
      <c r="A28" s="99"/>
      <c r="B28" s="20"/>
      <c r="C28" s="41"/>
      <c r="D28" s="42"/>
      <c r="E28" s="22">
        <f t="shared" si="0"/>
        <v>0</v>
      </c>
      <c r="F28" s="45"/>
      <c r="G28" s="42"/>
      <c r="H28" s="22">
        <f t="shared" si="1"/>
        <v>0</v>
      </c>
      <c r="I28" s="45"/>
      <c r="J28" s="42"/>
      <c r="K28" s="22">
        <f t="shared" si="2"/>
        <v>0</v>
      </c>
      <c r="L28" s="356">
        <f t="shared" si="3"/>
        <v>0</v>
      </c>
      <c r="M28" s="357">
        <f t="shared" si="4"/>
        <v>0</v>
      </c>
      <c r="N28" s="18"/>
    </row>
    <row r="29" spans="1:14" s="14" customFormat="1" ht="15.75" customHeight="1" x14ac:dyDescent="0.25">
      <c r="A29" s="99"/>
      <c r="B29" s="20"/>
      <c r="C29" s="41"/>
      <c r="D29" s="42"/>
      <c r="E29" s="22">
        <f t="shared" si="0"/>
        <v>0</v>
      </c>
      <c r="F29" s="45"/>
      <c r="G29" s="42"/>
      <c r="H29" s="22">
        <f t="shared" si="1"/>
        <v>0</v>
      </c>
      <c r="I29" s="45"/>
      <c r="J29" s="42"/>
      <c r="K29" s="22">
        <f t="shared" si="2"/>
        <v>0</v>
      </c>
      <c r="L29" s="356">
        <f t="shared" si="3"/>
        <v>0</v>
      </c>
      <c r="M29" s="357">
        <f t="shared" si="4"/>
        <v>0</v>
      </c>
      <c r="N29" s="18"/>
    </row>
    <row r="30" spans="1:14" s="14" customFormat="1" ht="15.75" customHeight="1" x14ac:dyDescent="0.25">
      <c r="A30" s="99"/>
      <c r="B30" s="20"/>
      <c r="C30" s="41"/>
      <c r="D30" s="42"/>
      <c r="E30" s="22">
        <f t="shared" si="0"/>
        <v>0</v>
      </c>
      <c r="F30" s="45"/>
      <c r="G30" s="42"/>
      <c r="H30" s="22">
        <f t="shared" si="1"/>
        <v>0</v>
      </c>
      <c r="I30" s="45"/>
      <c r="J30" s="42"/>
      <c r="K30" s="22">
        <f t="shared" si="2"/>
        <v>0</v>
      </c>
      <c r="L30" s="356">
        <f t="shared" si="3"/>
        <v>0</v>
      </c>
      <c r="M30" s="357">
        <f t="shared" si="4"/>
        <v>0</v>
      </c>
      <c r="N30" s="18"/>
    </row>
    <row r="31" spans="1:14" ht="15.75" customHeight="1" x14ac:dyDescent="0.25">
      <c r="A31" s="99"/>
      <c r="B31" s="17"/>
      <c r="C31" s="41"/>
      <c r="D31" s="42"/>
      <c r="E31" s="22">
        <f>C31*D31</f>
        <v>0</v>
      </c>
      <c r="F31" s="45"/>
      <c r="G31" s="42"/>
      <c r="H31" s="22">
        <f t="shared" si="1"/>
        <v>0</v>
      </c>
      <c r="I31" s="45"/>
      <c r="J31" s="42"/>
      <c r="K31" s="22">
        <f t="shared" si="2"/>
        <v>0</v>
      </c>
      <c r="L31" s="356">
        <f>SUM(C31+F31+I31)</f>
        <v>0</v>
      </c>
      <c r="M31" s="357">
        <f>SUM(E31+H31+K31)</f>
        <v>0</v>
      </c>
      <c r="N31" s="18"/>
    </row>
    <row r="32" spans="1:14" ht="15.75" customHeight="1" x14ac:dyDescent="0.25">
      <c r="A32" s="99"/>
      <c r="B32" s="17"/>
      <c r="C32" s="41"/>
      <c r="D32" s="42"/>
      <c r="E32" s="22">
        <f>C32*D32</f>
        <v>0</v>
      </c>
      <c r="F32" s="45"/>
      <c r="G32" s="42"/>
      <c r="H32" s="22">
        <f>F32*G32</f>
        <v>0</v>
      </c>
      <c r="I32" s="45"/>
      <c r="J32" s="42"/>
      <c r="K32" s="22">
        <f>I32*J32</f>
        <v>0</v>
      </c>
      <c r="L32" s="356">
        <f>SUM(C32+F32+I32)</f>
        <v>0</v>
      </c>
      <c r="M32" s="357">
        <f>SUM(E32+H32+K32)</f>
        <v>0</v>
      </c>
      <c r="N32" s="18"/>
    </row>
    <row r="33" spans="1:14" ht="15.75" customHeight="1" thickBot="1" x14ac:dyDescent="0.3">
      <c r="A33" s="99"/>
      <c r="B33" s="82"/>
      <c r="C33" s="83"/>
      <c r="D33" s="84"/>
      <c r="E33" s="25">
        <f>C33*D33</f>
        <v>0</v>
      </c>
      <c r="F33" s="85"/>
      <c r="G33" s="84"/>
      <c r="H33" s="25">
        <f>F33*G33</f>
        <v>0</v>
      </c>
      <c r="I33" s="85"/>
      <c r="J33" s="84"/>
      <c r="K33" s="25">
        <f>I33*J33</f>
        <v>0</v>
      </c>
      <c r="L33" s="358">
        <f>SUM(C33+F33+I33)</f>
        <v>0</v>
      </c>
      <c r="M33" s="359">
        <f>SUM(E33+H33+K33)</f>
        <v>0</v>
      </c>
      <c r="N33" s="86"/>
    </row>
    <row r="34" spans="1:14" s="14" customFormat="1" ht="15.75" customHeight="1" thickBot="1" x14ac:dyDescent="0.3">
      <c r="A34" s="350"/>
      <c r="B34" s="351" t="s">
        <v>70</v>
      </c>
      <c r="C34" s="26">
        <f>SUM(C10:C33)</f>
        <v>0</v>
      </c>
      <c r="D34" s="26"/>
      <c r="E34" s="122">
        <f>ROUND(SUM(E10:E33),0)</f>
        <v>0</v>
      </c>
      <c r="F34" s="123">
        <f>SUM(F10:F33)</f>
        <v>0</v>
      </c>
      <c r="G34" s="352"/>
      <c r="H34" s="122">
        <f>ROUND(SUM(H10:H33),0)</f>
        <v>0</v>
      </c>
      <c r="I34" s="123">
        <f>SUM(I10:I33)</f>
        <v>0</v>
      </c>
      <c r="J34" s="352"/>
      <c r="K34" s="122">
        <f>ROUND(SUM(K10:K33),0)</f>
        <v>0</v>
      </c>
      <c r="L34" s="123">
        <f>J34+G34+D34</f>
        <v>0</v>
      </c>
      <c r="M34" s="122">
        <f>ROUND(SUM(K34+H34+E34),0)</f>
        <v>0</v>
      </c>
      <c r="N34" s="353"/>
    </row>
    <row r="35" spans="1:14" ht="14.25" customHeight="1" thickBot="1" x14ac:dyDescent="0.3">
      <c r="A35" s="674"/>
      <c r="B35" s="674"/>
      <c r="C35" s="674"/>
      <c r="D35" s="674"/>
      <c r="E35" s="343"/>
      <c r="F35" s="344"/>
    </row>
    <row r="36" spans="1:14" ht="12.5" x14ac:dyDescent="0.25">
      <c r="A36" s="644" t="s">
        <v>140</v>
      </c>
      <c r="B36" s="645"/>
      <c r="C36" s="645"/>
      <c r="D36" s="645"/>
      <c r="E36" s="645"/>
      <c r="F36" s="645"/>
      <c r="G36" s="645"/>
      <c r="H36" s="645"/>
      <c r="I36" s="645"/>
      <c r="J36" s="645"/>
      <c r="K36" s="645"/>
      <c r="L36" s="645"/>
      <c r="M36" s="645"/>
      <c r="N36" s="646"/>
    </row>
    <row r="37" spans="1:14" thickBot="1" x14ac:dyDescent="0.3">
      <c r="A37" s="647"/>
      <c r="B37" s="648"/>
      <c r="C37" s="648"/>
      <c r="D37" s="648"/>
      <c r="E37" s="648"/>
      <c r="F37" s="648"/>
      <c r="G37" s="648"/>
      <c r="H37" s="648"/>
      <c r="I37" s="648"/>
      <c r="J37" s="648"/>
      <c r="K37" s="648"/>
      <c r="L37" s="648"/>
      <c r="M37" s="648"/>
      <c r="N37" s="649"/>
    </row>
  </sheetData>
  <sheetProtection sheet="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2" sqref="A2:K2"/>
    </sheetView>
  </sheetViews>
  <sheetFormatPr defaultColWidth="9.1796875" defaultRowHeight="12.5" x14ac:dyDescent="0.25"/>
  <cols>
    <col min="1" max="1" width="48" style="368" customWidth="1"/>
    <col min="2" max="2" width="12.54296875" style="368" customWidth="1"/>
    <col min="3" max="3" width="9.1796875" style="368" bestFit="1" customWidth="1"/>
    <col min="4" max="4" width="9" style="368" bestFit="1" customWidth="1"/>
    <col min="5" max="5" width="11.7265625" style="368" customWidth="1"/>
    <col min="6" max="6" width="9.1796875" style="368" bestFit="1" customWidth="1"/>
    <col min="7" max="7" width="7.81640625" style="368" bestFit="1" customWidth="1"/>
    <col min="8" max="8" width="12.1796875" style="368" customWidth="1"/>
    <col min="9" max="9" width="9.1796875" style="368" bestFit="1" customWidth="1"/>
    <col min="10" max="10" width="7.81640625" style="368" bestFit="1" customWidth="1"/>
    <col min="11" max="11" width="21.54296875" style="368" bestFit="1" customWidth="1"/>
    <col min="12" max="12" width="9.1796875" style="368"/>
    <col min="13" max="13" width="31" style="368" bestFit="1" customWidth="1"/>
    <col min="14" max="16384" width="9.1796875" style="368"/>
  </cols>
  <sheetData>
    <row r="1" spans="1:15" s="314" customFormat="1" ht="10" x14ac:dyDescent="0.25">
      <c r="A1" s="665" t="s">
        <v>119</v>
      </c>
      <c r="B1" s="665"/>
      <c r="C1" s="665"/>
      <c r="D1" s="665"/>
      <c r="E1" s="665"/>
      <c r="F1" s="665"/>
      <c r="G1" s="665"/>
      <c r="H1" s="665"/>
      <c r="I1" s="665"/>
      <c r="J1" s="665"/>
      <c r="K1" s="382"/>
      <c r="L1" s="313"/>
      <c r="M1" s="313"/>
    </row>
    <row r="2" spans="1:15" s="138" customFormat="1" ht="18.5" thickBot="1" x14ac:dyDescent="0.3">
      <c r="A2" s="660" t="s">
        <v>46</v>
      </c>
      <c r="B2" s="660"/>
      <c r="C2" s="660"/>
      <c r="D2" s="660"/>
      <c r="E2" s="660"/>
      <c r="F2" s="660"/>
      <c r="G2" s="660"/>
      <c r="H2" s="660"/>
      <c r="I2" s="660"/>
      <c r="J2" s="660"/>
      <c r="K2" s="660"/>
      <c r="L2" s="177"/>
      <c r="M2" s="177"/>
      <c r="N2" s="137"/>
      <c r="O2" s="137"/>
    </row>
    <row r="3" spans="1:15" s="138" customFormat="1" ht="65.25" customHeight="1" thickBot="1" x14ac:dyDescent="0.3">
      <c r="A3" s="685" t="s">
        <v>185</v>
      </c>
      <c r="B3" s="686"/>
      <c r="C3" s="686"/>
      <c r="D3" s="686"/>
      <c r="E3" s="686"/>
      <c r="F3" s="686"/>
      <c r="G3" s="686"/>
      <c r="H3" s="686"/>
      <c r="I3" s="686"/>
      <c r="J3" s="686"/>
      <c r="K3" s="687"/>
      <c r="L3" s="383"/>
      <c r="M3" s="383"/>
    </row>
    <row r="4" spans="1:15" s="138" customFormat="1" ht="10.5" customHeight="1" thickBot="1" x14ac:dyDescent="0.3">
      <c r="A4" s="383"/>
      <c r="B4" s="383"/>
      <c r="C4" s="383"/>
      <c r="D4" s="383"/>
      <c r="E4" s="383"/>
      <c r="F4" s="383"/>
      <c r="G4" s="383"/>
      <c r="H4" s="383"/>
      <c r="I4" s="383"/>
      <c r="J4" s="383"/>
      <c r="K4" s="383"/>
      <c r="L4" s="383"/>
      <c r="M4" s="383"/>
    </row>
    <row r="5" spans="1:15" s="127" customFormat="1" ht="14" x14ac:dyDescent="0.25">
      <c r="A5" s="47" t="s">
        <v>114</v>
      </c>
      <c r="B5" s="700" t="s">
        <v>53</v>
      </c>
      <c r="C5" s="700"/>
      <c r="D5" s="700"/>
      <c r="E5" s="700" t="s">
        <v>56</v>
      </c>
      <c r="F5" s="700"/>
      <c r="G5" s="700"/>
      <c r="H5" s="700" t="s">
        <v>54</v>
      </c>
      <c r="I5" s="700"/>
      <c r="J5" s="700"/>
      <c r="K5" s="390" t="s">
        <v>136</v>
      </c>
      <c r="L5" s="384"/>
    </row>
    <row r="6" spans="1:15" s="127" customFormat="1" ht="26" customHeight="1" x14ac:dyDescent="0.25">
      <c r="A6" s="391"/>
      <c r="B6" s="48" t="s">
        <v>117</v>
      </c>
      <c r="C6" s="48" t="s">
        <v>115</v>
      </c>
      <c r="D6" s="48" t="s">
        <v>93</v>
      </c>
      <c r="E6" s="392" t="s">
        <v>117</v>
      </c>
      <c r="F6" s="392" t="s">
        <v>115</v>
      </c>
      <c r="G6" s="392" t="s">
        <v>93</v>
      </c>
      <c r="H6" s="392" t="s">
        <v>117</v>
      </c>
      <c r="I6" s="392" t="s">
        <v>115</v>
      </c>
      <c r="J6" s="392" t="s">
        <v>93</v>
      </c>
      <c r="K6" s="393"/>
    </row>
    <row r="7" spans="1:15" s="127" customFormat="1" ht="14" x14ac:dyDescent="0.25">
      <c r="A7" s="90" t="s">
        <v>156</v>
      </c>
      <c r="B7" s="50">
        <v>170000</v>
      </c>
      <c r="C7" s="51">
        <v>0.2</v>
      </c>
      <c r="D7" s="49">
        <f>B7*C7</f>
        <v>34000</v>
      </c>
      <c r="E7" s="49">
        <v>10000</v>
      </c>
      <c r="F7" s="51">
        <v>0.2</v>
      </c>
      <c r="G7" s="49">
        <f t="shared" ref="G7:G12" si="0">E7*F7</f>
        <v>2000</v>
      </c>
      <c r="H7" s="49">
        <v>10000</v>
      </c>
      <c r="I7" s="51">
        <v>0.2</v>
      </c>
      <c r="J7" s="49">
        <f t="shared" ref="J7:J12" si="1">H7*I7</f>
        <v>2000</v>
      </c>
      <c r="K7" s="394">
        <f>D7+G7+J7</f>
        <v>38000</v>
      </c>
    </row>
    <row r="8" spans="1:15" s="127" customFormat="1" ht="14" x14ac:dyDescent="0.25">
      <c r="A8" s="124"/>
      <c r="B8" s="836"/>
      <c r="C8" s="125"/>
      <c r="D8" s="395">
        <f>C8*B8</f>
        <v>0</v>
      </c>
      <c r="E8" s="836"/>
      <c r="F8" s="125"/>
      <c r="G8" s="395">
        <f t="shared" si="0"/>
        <v>0</v>
      </c>
      <c r="H8" s="836"/>
      <c r="I8" s="125"/>
      <c r="J8" s="395">
        <f t="shared" si="1"/>
        <v>0</v>
      </c>
      <c r="K8" s="396">
        <f>SUM(D8+G8+J8)</f>
        <v>0</v>
      </c>
    </row>
    <row r="9" spans="1:15" s="127" customFormat="1" ht="14" x14ac:dyDescent="0.25">
      <c r="A9" s="124"/>
      <c r="B9" s="836"/>
      <c r="C9" s="125"/>
      <c r="D9" s="395">
        <f>C9*B9</f>
        <v>0</v>
      </c>
      <c r="E9" s="836"/>
      <c r="F9" s="125"/>
      <c r="G9" s="395">
        <f t="shared" si="0"/>
        <v>0</v>
      </c>
      <c r="H9" s="836"/>
      <c r="I9" s="125"/>
      <c r="J9" s="395">
        <f t="shared" si="1"/>
        <v>0</v>
      </c>
      <c r="K9" s="396">
        <f>SUM(D9+G9+J9)</f>
        <v>0</v>
      </c>
    </row>
    <row r="10" spans="1:15" s="127" customFormat="1" ht="14" x14ac:dyDescent="0.25">
      <c r="A10" s="124"/>
      <c r="B10" s="836"/>
      <c r="C10" s="125"/>
      <c r="D10" s="395">
        <f>C10*B10</f>
        <v>0</v>
      </c>
      <c r="E10" s="836"/>
      <c r="F10" s="125"/>
      <c r="G10" s="395">
        <f t="shared" si="0"/>
        <v>0</v>
      </c>
      <c r="H10" s="836"/>
      <c r="I10" s="125"/>
      <c r="J10" s="395">
        <f t="shared" si="1"/>
        <v>0</v>
      </c>
      <c r="K10" s="396">
        <f>SUM(D10+G10+J10)</f>
        <v>0</v>
      </c>
    </row>
    <row r="11" spans="1:15" s="127" customFormat="1" ht="14.25" customHeight="1" x14ac:dyDescent="0.25">
      <c r="A11" s="126"/>
      <c r="B11" s="836"/>
      <c r="C11" s="125"/>
      <c r="D11" s="395">
        <f>C11*B11</f>
        <v>0</v>
      </c>
      <c r="E11" s="836"/>
      <c r="F11" s="125"/>
      <c r="G11" s="395">
        <f t="shared" si="0"/>
        <v>0</v>
      </c>
      <c r="H11" s="836"/>
      <c r="I11" s="125"/>
      <c r="J11" s="395">
        <f t="shared" si="1"/>
        <v>0</v>
      </c>
      <c r="K11" s="396">
        <f>SUM(D11+G11+J11)</f>
        <v>0</v>
      </c>
    </row>
    <row r="12" spans="1:15" s="127" customFormat="1" ht="14.25" customHeight="1" x14ac:dyDescent="0.25">
      <c r="A12" s="126"/>
      <c r="B12" s="836"/>
      <c r="C12" s="125"/>
      <c r="D12" s="395">
        <f>C12*B12</f>
        <v>0</v>
      </c>
      <c r="E12" s="836"/>
      <c r="F12" s="125"/>
      <c r="G12" s="395">
        <f t="shared" si="0"/>
        <v>0</v>
      </c>
      <c r="H12" s="836"/>
      <c r="I12" s="125"/>
      <c r="J12" s="395">
        <f t="shared" si="1"/>
        <v>0</v>
      </c>
      <c r="K12" s="396">
        <f>SUM(D12+G12+J12)</f>
        <v>0</v>
      </c>
    </row>
    <row r="13" spans="1:15" s="15" customFormat="1" ht="14.5" thickBot="1" x14ac:dyDescent="0.3">
      <c r="A13" s="397" t="s">
        <v>116</v>
      </c>
      <c r="B13" s="398">
        <f>ROUND(SUM(B8:B12),0)</f>
        <v>0</v>
      </c>
      <c r="C13" s="399"/>
      <c r="D13" s="398">
        <f>ROUND(SUM(D8:D12),0)</f>
        <v>0</v>
      </c>
      <c r="E13" s="398">
        <f>ROUND(SUM(E8:E12),0)</f>
        <v>0</v>
      </c>
      <c r="F13" s="399"/>
      <c r="G13" s="398">
        <f>ROUND(SUM(G8:G12),0)</f>
        <v>0</v>
      </c>
      <c r="H13" s="398">
        <f>ROUND(SUM(H8:H12),0)</f>
        <v>0</v>
      </c>
      <c r="I13" s="399"/>
      <c r="J13" s="398">
        <f>ROUND(SUM(J8:J12),0)</f>
        <v>0</v>
      </c>
      <c r="K13" s="400">
        <f>ROUND(SUM(D13+G13+J13),0)</f>
        <v>0</v>
      </c>
    </row>
    <row r="14" spans="1:15" s="15" customFormat="1" ht="16" customHeight="1" thickBot="1" x14ac:dyDescent="0.3">
      <c r="A14" s="370"/>
      <c r="B14" s="385"/>
      <c r="C14" s="345"/>
      <c r="D14" s="345"/>
      <c r="E14" s="345"/>
      <c r="F14" s="345"/>
      <c r="G14" s="345"/>
      <c r="H14" s="345"/>
      <c r="I14" s="346"/>
      <c r="J14" s="343"/>
      <c r="K14" s="345"/>
      <c r="L14" s="346"/>
      <c r="M14" s="343"/>
    </row>
    <row r="15" spans="1:15" s="15" customFormat="1" ht="30" customHeight="1" thickBot="1" x14ac:dyDescent="0.3">
      <c r="A15" s="697" t="s">
        <v>145</v>
      </c>
      <c r="B15" s="698"/>
      <c r="C15" s="698"/>
      <c r="D15" s="698"/>
      <c r="E15" s="698"/>
      <c r="F15" s="698"/>
      <c r="G15" s="698"/>
      <c r="H15" s="698"/>
      <c r="I15" s="698"/>
      <c r="J15" s="698"/>
      <c r="K15" s="699"/>
      <c r="L15" s="386"/>
      <c r="M15" s="386"/>
    </row>
    <row r="16" spans="1:15" s="15" customFormat="1" ht="17.25" customHeight="1" x14ac:dyDescent="0.25">
      <c r="A16" s="688" t="s">
        <v>194</v>
      </c>
      <c r="B16" s="689"/>
      <c r="C16" s="689"/>
      <c r="D16" s="689"/>
      <c r="E16" s="689"/>
      <c r="F16" s="689"/>
      <c r="G16" s="689"/>
      <c r="H16" s="689"/>
      <c r="I16" s="689"/>
      <c r="J16" s="689"/>
      <c r="K16" s="690"/>
      <c r="L16" s="387"/>
      <c r="M16" s="387"/>
    </row>
    <row r="17" spans="1:15" s="15" customFormat="1" ht="30.75" customHeight="1" x14ac:dyDescent="0.25">
      <c r="A17" s="691"/>
      <c r="B17" s="692"/>
      <c r="C17" s="692"/>
      <c r="D17" s="692"/>
      <c r="E17" s="692"/>
      <c r="F17" s="692"/>
      <c r="G17" s="692"/>
      <c r="H17" s="692"/>
      <c r="I17" s="692"/>
      <c r="J17" s="692"/>
      <c r="K17" s="693"/>
      <c r="L17" s="388"/>
      <c r="M17" s="388"/>
    </row>
    <row r="18" spans="1:15" s="15" customFormat="1" ht="12.75" customHeight="1" x14ac:dyDescent="0.25">
      <c r="A18" s="691"/>
      <c r="B18" s="692"/>
      <c r="C18" s="692"/>
      <c r="D18" s="692"/>
      <c r="E18" s="692"/>
      <c r="F18" s="692"/>
      <c r="G18" s="692"/>
      <c r="H18" s="692"/>
      <c r="I18" s="692"/>
      <c r="J18" s="692"/>
      <c r="K18" s="693"/>
      <c r="L18" s="387"/>
      <c r="M18" s="387"/>
    </row>
    <row r="19" spans="1:15" s="15" customFormat="1" ht="92.25" customHeight="1" thickBot="1" x14ac:dyDescent="0.3">
      <c r="A19" s="694"/>
      <c r="B19" s="695"/>
      <c r="C19" s="695"/>
      <c r="D19" s="695"/>
      <c r="E19" s="695"/>
      <c r="F19" s="695"/>
      <c r="G19" s="695"/>
      <c r="H19" s="695"/>
      <c r="I19" s="695"/>
      <c r="J19" s="695"/>
      <c r="K19" s="696"/>
      <c r="L19" s="388"/>
      <c r="M19" s="388"/>
    </row>
    <row r="20" spans="1:15" s="15" customFormat="1" ht="9" customHeight="1" thickBot="1" x14ac:dyDescent="0.3">
      <c r="A20" s="681"/>
      <c r="B20" s="681"/>
      <c r="C20" s="681"/>
      <c r="D20" s="681"/>
      <c r="E20" s="681"/>
      <c r="F20" s="681"/>
      <c r="G20" s="681"/>
      <c r="H20" s="681"/>
      <c r="I20" s="681"/>
      <c r="J20" s="681"/>
      <c r="K20" s="681"/>
      <c r="L20" s="389"/>
      <c r="M20" s="19"/>
      <c r="N20" s="19"/>
      <c r="O20" s="19"/>
    </row>
    <row r="21" spans="1:15" s="15" customFormat="1" ht="38.25" customHeight="1" thickBot="1" x14ac:dyDescent="0.3">
      <c r="A21" s="682" t="s">
        <v>146</v>
      </c>
      <c r="B21" s="683"/>
      <c r="C21" s="683"/>
      <c r="D21" s="683"/>
      <c r="E21" s="683"/>
      <c r="F21" s="683"/>
      <c r="G21" s="683"/>
      <c r="H21" s="683"/>
      <c r="I21" s="683"/>
      <c r="J21" s="683"/>
      <c r="K21" s="684"/>
      <c r="L21" s="19"/>
      <c r="M21" s="19"/>
      <c r="N21" s="19"/>
      <c r="O21" s="19"/>
    </row>
    <row r="22" spans="1:15" s="15" customFormat="1" x14ac:dyDescent="0.25">
      <c r="L22" s="19"/>
      <c r="M22" s="19"/>
      <c r="N22" s="19"/>
      <c r="O22" s="19"/>
    </row>
    <row r="23" spans="1:15" s="15" customFormat="1" x14ac:dyDescent="0.25"/>
    <row r="24" spans="1:15" s="15" customFormat="1" x14ac:dyDescent="0.25"/>
    <row r="25" spans="1:15" s="15" customFormat="1" x14ac:dyDescent="0.25"/>
    <row r="26" spans="1:15" s="15" customFormat="1" x14ac:dyDescent="0.25"/>
    <row r="27" spans="1:15" s="15" customFormat="1" x14ac:dyDescent="0.25"/>
    <row r="28" spans="1:15" s="15" customFormat="1" x14ac:dyDescent="0.25"/>
    <row r="29" spans="1:15" s="15" customFormat="1" x14ac:dyDescent="0.25"/>
    <row r="30" spans="1:15" s="15" customFormat="1" x14ac:dyDescent="0.25"/>
    <row r="31" spans="1:15" s="15" customFormat="1" x14ac:dyDescent="0.25"/>
    <row r="32" spans="1:15" s="15" customFormat="1" x14ac:dyDescent="0.25"/>
    <row r="33" s="15" customFormat="1" x14ac:dyDescent="0.25"/>
    <row r="34" s="15" customFormat="1" x14ac:dyDescent="0.25"/>
    <row r="35" s="15" customFormat="1" x14ac:dyDescent="0.25"/>
    <row r="36" s="15" customFormat="1" x14ac:dyDescent="0.25"/>
    <row r="37" s="15" customFormat="1" x14ac:dyDescent="0.25"/>
    <row r="38" s="15" customFormat="1" x14ac:dyDescent="0.25"/>
    <row r="39" s="15" customFormat="1" x14ac:dyDescent="0.25"/>
    <row r="40" s="15" customFormat="1" x14ac:dyDescent="0.25"/>
    <row r="41" s="15" customFormat="1" x14ac:dyDescent="0.25"/>
    <row r="42" s="15" customFormat="1" x14ac:dyDescent="0.25"/>
    <row r="43" s="15" customFormat="1" x14ac:dyDescent="0.25"/>
    <row r="44" s="15" customFormat="1" x14ac:dyDescent="0.25"/>
    <row r="45" s="15" customFormat="1" x14ac:dyDescent="0.25"/>
    <row r="46" s="15" customFormat="1" x14ac:dyDescent="0.25"/>
    <row r="47" s="15" customFormat="1" x14ac:dyDescent="0.25"/>
    <row r="4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row r="81" s="15" customFormat="1" x14ac:dyDescent="0.25"/>
    <row r="82" s="15" customFormat="1" x14ac:dyDescent="0.25"/>
  </sheetData>
  <sheetProtection sheet="1" formatCells="0" formatColumns="0" formatRows="0" insertRows="0" deleteRows="0"/>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34"/>
  <sheetViews>
    <sheetView zoomScale="90" zoomScaleNormal="90" workbookViewId="0">
      <selection activeCell="L8" sqref="L8"/>
    </sheetView>
  </sheetViews>
  <sheetFormatPr defaultColWidth="9.1796875" defaultRowHeight="12.5" x14ac:dyDescent="0.25"/>
  <cols>
    <col min="1" max="1" width="7.81640625" style="3" customWidth="1"/>
    <col min="2" max="2" width="53.81640625" style="3" customWidth="1"/>
    <col min="3" max="4" width="14.1796875" style="140" customWidth="1"/>
    <col min="5" max="5" width="6.1796875" style="141" bestFit="1" customWidth="1"/>
    <col min="6" max="6" width="9.81640625" style="141" customWidth="1"/>
    <col min="7" max="9" width="8.81640625" style="142" customWidth="1"/>
    <col min="10" max="10" width="9.81640625" style="142" customWidth="1"/>
    <col min="11" max="11" width="9.81640625" style="143" bestFit="1" customWidth="1"/>
    <col min="12" max="12" width="28" style="144" customWidth="1"/>
    <col min="13" max="16384" width="9.1796875" style="3"/>
  </cols>
  <sheetData>
    <row r="1" spans="1:16" s="136" customFormat="1" ht="12.75" customHeight="1" x14ac:dyDescent="0.25">
      <c r="A1" s="711" t="s">
        <v>119</v>
      </c>
      <c r="B1" s="711"/>
      <c r="C1" s="130"/>
      <c r="D1" s="131"/>
      <c r="E1" s="131"/>
      <c r="F1" s="131"/>
      <c r="G1" s="132"/>
      <c r="H1" s="132"/>
      <c r="I1" s="132"/>
      <c r="J1" s="132"/>
      <c r="K1" s="133"/>
      <c r="L1" s="305"/>
      <c r="M1" s="135"/>
    </row>
    <row r="2" spans="1:16" s="138" customFormat="1" ht="15.75" customHeight="1" thickBot="1" x14ac:dyDescent="0.3">
      <c r="A2" s="710" t="s">
        <v>47</v>
      </c>
      <c r="B2" s="710"/>
      <c r="C2" s="710"/>
      <c r="D2" s="710"/>
      <c r="E2" s="710"/>
      <c r="F2" s="710"/>
      <c r="G2" s="710"/>
      <c r="H2" s="710"/>
      <c r="I2" s="710"/>
      <c r="J2" s="710"/>
      <c r="K2" s="710"/>
      <c r="L2" s="710"/>
      <c r="M2" s="137"/>
      <c r="N2" s="137"/>
      <c r="O2" s="137"/>
      <c r="P2" s="137"/>
    </row>
    <row r="3" spans="1:16" ht="158.5" customHeight="1" thickBot="1" x14ac:dyDescent="0.3">
      <c r="A3" s="701" t="s">
        <v>234</v>
      </c>
      <c r="B3" s="702"/>
      <c r="C3" s="702"/>
      <c r="D3" s="702"/>
      <c r="E3" s="702"/>
      <c r="F3" s="702"/>
      <c r="G3" s="702"/>
      <c r="H3" s="702"/>
      <c r="I3" s="702"/>
      <c r="J3" s="702"/>
      <c r="K3" s="702"/>
      <c r="L3" s="703"/>
    </row>
    <row r="4" spans="1:16" ht="7.5" customHeight="1" thickBot="1" x14ac:dyDescent="0.3">
      <c r="B4" s="139"/>
    </row>
    <row r="5" spans="1:16" s="136" customFormat="1" ht="42" customHeight="1" thickBot="1" x14ac:dyDescent="0.3">
      <c r="A5" s="402" t="s">
        <v>151</v>
      </c>
      <c r="B5" s="402" t="s">
        <v>158</v>
      </c>
      <c r="C5" s="403" t="s">
        <v>121</v>
      </c>
      <c r="D5" s="403" t="s">
        <v>122</v>
      </c>
      <c r="E5" s="404" t="s">
        <v>72</v>
      </c>
      <c r="F5" s="404" t="s">
        <v>71</v>
      </c>
      <c r="G5" s="405" t="s">
        <v>179</v>
      </c>
      <c r="H5" s="405" t="s">
        <v>180</v>
      </c>
      <c r="I5" s="405" t="s">
        <v>181</v>
      </c>
      <c r="J5" s="405" t="s">
        <v>182</v>
      </c>
      <c r="K5" s="406" t="s">
        <v>73</v>
      </c>
      <c r="L5" s="407" t="s">
        <v>74</v>
      </c>
    </row>
    <row r="6" spans="1:16" s="136" customFormat="1" ht="14.5" thickBot="1" x14ac:dyDescent="0.3">
      <c r="A6" s="408"/>
      <c r="B6" s="409" t="s">
        <v>75</v>
      </c>
      <c r="C6" s="712" t="s">
        <v>148</v>
      </c>
      <c r="D6" s="712"/>
      <c r="E6" s="712"/>
      <c r="F6" s="712"/>
      <c r="G6" s="712"/>
      <c r="H6" s="712"/>
      <c r="I6" s="712"/>
      <c r="J6" s="712"/>
      <c r="K6" s="712"/>
      <c r="L6" s="713"/>
      <c r="M6" s="145"/>
    </row>
    <row r="7" spans="1:16" s="150" customFormat="1" ht="13.5" customHeight="1" thickBot="1" x14ac:dyDescent="0.3">
      <c r="A7" s="410">
        <v>1</v>
      </c>
      <c r="B7" s="411" t="s">
        <v>169</v>
      </c>
      <c r="C7" s="412"/>
      <c r="D7" s="412"/>
      <c r="E7" s="413">
        <v>2</v>
      </c>
      <c r="F7" s="413">
        <v>2</v>
      </c>
      <c r="G7" s="414">
        <v>250</v>
      </c>
      <c r="H7" s="414">
        <v>500</v>
      </c>
      <c r="I7" s="414">
        <v>100</v>
      </c>
      <c r="J7" s="414">
        <v>160</v>
      </c>
      <c r="K7" s="415">
        <f>SUM(G7:J7)*F7</f>
        <v>2020</v>
      </c>
      <c r="L7" s="416" t="s">
        <v>175</v>
      </c>
    </row>
    <row r="8" spans="1:16" x14ac:dyDescent="0.25">
      <c r="A8" s="111"/>
      <c r="B8" s="91"/>
      <c r="C8" s="56"/>
      <c r="D8" s="56"/>
      <c r="E8" s="88"/>
      <c r="F8" s="88"/>
      <c r="G8" s="87"/>
      <c r="H8" s="87"/>
      <c r="I8" s="87"/>
      <c r="J8" s="87"/>
      <c r="K8" s="435">
        <f>SUM(G8:J8)*F8</f>
        <v>0</v>
      </c>
      <c r="L8" s="55"/>
    </row>
    <row r="9" spans="1:16" x14ac:dyDescent="0.25">
      <c r="A9" s="109"/>
      <c r="B9" s="92"/>
      <c r="C9" s="56"/>
      <c r="D9" s="56"/>
      <c r="E9" s="88"/>
      <c r="F9" s="88"/>
      <c r="G9" s="87"/>
      <c r="H9" s="87"/>
      <c r="I9" s="87"/>
      <c r="J9" s="87"/>
      <c r="K9" s="435">
        <f t="shared" ref="K9:K13" si="0">SUM(G9:J9)*F9</f>
        <v>0</v>
      </c>
      <c r="L9" s="58"/>
    </row>
    <row r="10" spans="1:16" x14ac:dyDescent="0.25">
      <c r="A10" s="109"/>
      <c r="B10" s="93"/>
      <c r="C10" s="56"/>
      <c r="D10" s="56"/>
      <c r="E10" s="88"/>
      <c r="F10" s="88"/>
      <c r="G10" s="87"/>
      <c r="H10" s="87"/>
      <c r="I10" s="87"/>
      <c r="J10" s="87"/>
      <c r="K10" s="435">
        <f t="shared" si="0"/>
        <v>0</v>
      </c>
      <c r="L10" s="58"/>
    </row>
    <row r="11" spans="1:16" x14ac:dyDescent="0.25">
      <c r="A11" s="109"/>
      <c r="B11" s="92"/>
      <c r="C11" s="56"/>
      <c r="D11" s="56"/>
      <c r="E11" s="88"/>
      <c r="F11" s="88"/>
      <c r="G11" s="87"/>
      <c r="H11" s="87"/>
      <c r="I11" s="87"/>
      <c r="J11" s="87"/>
      <c r="K11" s="435">
        <f t="shared" si="0"/>
        <v>0</v>
      </c>
      <c r="L11" s="58"/>
    </row>
    <row r="12" spans="1:16" ht="13" x14ac:dyDescent="0.25">
      <c r="A12" s="417"/>
      <c r="B12" s="418" t="s">
        <v>76</v>
      </c>
      <c r="C12" s="419"/>
      <c r="D12" s="419"/>
      <c r="E12" s="420"/>
      <c r="F12" s="420"/>
      <c r="G12" s="421"/>
      <c r="H12" s="421"/>
      <c r="I12" s="421"/>
      <c r="J12" s="421"/>
      <c r="K12" s="422"/>
      <c r="L12" s="423"/>
    </row>
    <row r="13" spans="1:16" ht="13" thickBot="1" x14ac:dyDescent="0.3">
      <c r="A13" s="110"/>
      <c r="B13" s="94"/>
      <c r="C13" s="95"/>
      <c r="D13" s="95"/>
      <c r="E13" s="96"/>
      <c r="F13" s="96"/>
      <c r="G13" s="97"/>
      <c r="H13" s="97"/>
      <c r="I13" s="97"/>
      <c r="J13" s="97"/>
      <c r="K13" s="435">
        <f t="shared" si="0"/>
        <v>0</v>
      </c>
      <c r="L13" s="98"/>
    </row>
    <row r="14" spans="1:16" ht="13.5" thickBot="1" x14ac:dyDescent="0.3">
      <c r="A14" s="424"/>
      <c r="B14" s="425" t="s">
        <v>57</v>
      </c>
      <c r="C14" s="426"/>
      <c r="D14" s="426"/>
      <c r="E14" s="427"/>
      <c r="F14" s="427"/>
      <c r="G14" s="428"/>
      <c r="H14" s="428"/>
      <c r="I14" s="428"/>
      <c r="J14" s="428"/>
      <c r="K14" s="129">
        <f>ROUND(SUM(K8:K13),0)</f>
        <v>0</v>
      </c>
      <c r="L14" s="429"/>
    </row>
    <row r="15" spans="1:16" s="136" customFormat="1" ht="14.5" thickBot="1" x14ac:dyDescent="0.3">
      <c r="A15" s="408"/>
      <c r="B15" s="430" t="s">
        <v>75</v>
      </c>
      <c r="C15" s="714" t="s">
        <v>149</v>
      </c>
      <c r="D15" s="712"/>
      <c r="E15" s="712"/>
      <c r="F15" s="712"/>
      <c r="G15" s="712"/>
      <c r="H15" s="712"/>
      <c r="I15" s="712"/>
      <c r="J15" s="712"/>
      <c r="K15" s="712"/>
      <c r="L15" s="713"/>
    </row>
    <row r="16" spans="1:16" s="150" customFormat="1" ht="13" x14ac:dyDescent="0.25">
      <c r="A16" s="252"/>
      <c r="B16" s="253"/>
      <c r="C16" s="285"/>
      <c r="D16" s="285"/>
      <c r="E16" s="286"/>
      <c r="F16" s="286"/>
      <c r="G16" s="287"/>
      <c r="H16" s="287"/>
      <c r="I16" s="287"/>
      <c r="J16" s="287"/>
      <c r="K16" s="435">
        <f t="shared" ref="K16:K19" si="1">SUM(G16:J16)*F16</f>
        <v>0</v>
      </c>
      <c r="L16" s="254"/>
    </row>
    <row r="17" spans="1:12" x14ac:dyDescent="0.25">
      <c r="A17" s="109"/>
      <c r="B17" s="92"/>
      <c r="C17" s="56"/>
      <c r="D17" s="56"/>
      <c r="E17" s="88"/>
      <c r="F17" s="88"/>
      <c r="G17" s="87"/>
      <c r="H17" s="87"/>
      <c r="I17" s="87"/>
      <c r="J17" s="87"/>
      <c r="K17" s="435">
        <f t="shared" si="1"/>
        <v>0</v>
      </c>
      <c r="L17" s="58"/>
    </row>
    <row r="18" spans="1:12" x14ac:dyDescent="0.25">
      <c r="A18" s="109"/>
      <c r="B18" s="92"/>
      <c r="C18" s="56"/>
      <c r="D18" s="56"/>
      <c r="E18" s="88"/>
      <c r="F18" s="88"/>
      <c r="G18" s="87"/>
      <c r="H18" s="87"/>
      <c r="I18" s="87"/>
      <c r="J18" s="87"/>
      <c r="K18" s="435">
        <f t="shared" si="1"/>
        <v>0</v>
      </c>
      <c r="L18" s="58"/>
    </row>
    <row r="19" spans="1:12" x14ac:dyDescent="0.25">
      <c r="A19" s="109"/>
      <c r="B19" s="92"/>
      <c r="C19" s="56"/>
      <c r="D19" s="56"/>
      <c r="E19" s="88"/>
      <c r="F19" s="88"/>
      <c r="G19" s="87"/>
      <c r="H19" s="87"/>
      <c r="I19" s="87"/>
      <c r="J19" s="87"/>
      <c r="K19" s="435">
        <f t="shared" si="1"/>
        <v>0</v>
      </c>
      <c r="L19" s="58"/>
    </row>
    <row r="20" spans="1:12" ht="13" x14ac:dyDescent="0.25">
      <c r="A20" s="417"/>
      <c r="B20" s="418" t="s">
        <v>76</v>
      </c>
      <c r="C20" s="419"/>
      <c r="D20" s="419"/>
      <c r="E20" s="420"/>
      <c r="F20" s="420"/>
      <c r="G20" s="421"/>
      <c r="H20" s="421"/>
      <c r="I20" s="421"/>
      <c r="J20" s="421"/>
      <c r="K20" s="422"/>
      <c r="L20" s="423"/>
    </row>
    <row r="21" spans="1:12" ht="13" thickBot="1" x14ac:dyDescent="0.3">
      <c r="A21" s="110"/>
      <c r="B21" s="94"/>
      <c r="C21" s="95"/>
      <c r="D21" s="95"/>
      <c r="E21" s="96"/>
      <c r="F21" s="96"/>
      <c r="G21" s="97"/>
      <c r="H21" s="97"/>
      <c r="I21" s="97"/>
      <c r="J21" s="97"/>
      <c r="K21" s="435">
        <f t="shared" ref="K21" si="2">SUM(G21:J21)*F21</f>
        <v>0</v>
      </c>
      <c r="L21" s="98"/>
    </row>
    <row r="22" spans="1:12" ht="13.5" thickBot="1" x14ac:dyDescent="0.3">
      <c r="A22" s="424"/>
      <c r="B22" s="425" t="s">
        <v>58</v>
      </c>
      <c r="C22" s="426"/>
      <c r="D22" s="426"/>
      <c r="E22" s="427"/>
      <c r="F22" s="427"/>
      <c r="G22" s="428"/>
      <c r="H22" s="428"/>
      <c r="I22" s="428"/>
      <c r="J22" s="428"/>
      <c r="K22" s="129">
        <f>ROUND(SUM(K16:K21),0)</f>
        <v>0</v>
      </c>
      <c r="L22" s="429"/>
    </row>
    <row r="23" spans="1:12" s="136" customFormat="1" ht="14.5" thickBot="1" x14ac:dyDescent="0.3">
      <c r="A23" s="408"/>
      <c r="B23" s="430" t="s">
        <v>75</v>
      </c>
      <c r="C23" s="714" t="s">
        <v>150</v>
      </c>
      <c r="D23" s="712"/>
      <c r="E23" s="712"/>
      <c r="F23" s="712"/>
      <c r="G23" s="712"/>
      <c r="H23" s="712"/>
      <c r="I23" s="712"/>
      <c r="J23" s="712"/>
      <c r="K23" s="712"/>
      <c r="L23" s="713"/>
    </row>
    <row r="24" spans="1:12" s="150" customFormat="1" ht="13" x14ac:dyDescent="0.25">
      <c r="A24" s="111"/>
      <c r="B24" s="91"/>
      <c r="C24" s="56"/>
      <c r="D24" s="56"/>
      <c r="E24" s="88"/>
      <c r="F24" s="88"/>
      <c r="G24" s="87"/>
      <c r="H24" s="87"/>
      <c r="I24" s="87"/>
      <c r="J24" s="87"/>
      <c r="K24" s="435">
        <f t="shared" ref="K24:K27" si="3">SUM(G24:J24)*F24</f>
        <v>0</v>
      </c>
      <c r="L24" s="55"/>
    </row>
    <row r="25" spans="1:12" s="150" customFormat="1" ht="13" x14ac:dyDescent="0.25">
      <c r="A25" s="109"/>
      <c r="B25" s="91"/>
      <c r="C25" s="56"/>
      <c r="D25" s="56"/>
      <c r="E25" s="88"/>
      <c r="F25" s="88"/>
      <c r="G25" s="87"/>
      <c r="H25" s="87"/>
      <c r="I25" s="87"/>
      <c r="J25" s="87"/>
      <c r="K25" s="435">
        <f t="shared" si="3"/>
        <v>0</v>
      </c>
      <c r="L25" s="55"/>
    </row>
    <row r="26" spans="1:12" x14ac:dyDescent="0.25">
      <c r="A26" s="109"/>
      <c r="B26" s="92"/>
      <c r="C26" s="56"/>
      <c r="D26" s="56"/>
      <c r="E26" s="88"/>
      <c r="F26" s="88"/>
      <c r="G26" s="87"/>
      <c r="H26" s="87"/>
      <c r="I26" s="87"/>
      <c r="J26" s="87"/>
      <c r="K26" s="435">
        <f t="shared" si="3"/>
        <v>0</v>
      </c>
      <c r="L26" s="58"/>
    </row>
    <row r="27" spans="1:12" x14ac:dyDescent="0.25">
      <c r="A27" s="109"/>
      <c r="B27" s="92"/>
      <c r="C27" s="56"/>
      <c r="D27" s="56"/>
      <c r="E27" s="88"/>
      <c r="F27" s="88"/>
      <c r="G27" s="87"/>
      <c r="H27" s="87"/>
      <c r="I27" s="87"/>
      <c r="J27" s="87"/>
      <c r="K27" s="435">
        <f t="shared" si="3"/>
        <v>0</v>
      </c>
      <c r="L27" s="58"/>
    </row>
    <row r="28" spans="1:12" ht="13" x14ac:dyDescent="0.25">
      <c r="A28" s="417"/>
      <c r="B28" s="418" t="s">
        <v>76</v>
      </c>
      <c r="C28" s="419"/>
      <c r="D28" s="419"/>
      <c r="E28" s="420"/>
      <c r="F28" s="420"/>
      <c r="G28" s="421"/>
      <c r="H28" s="421"/>
      <c r="I28" s="421"/>
      <c r="J28" s="421"/>
      <c r="K28" s="422"/>
      <c r="L28" s="423"/>
    </row>
    <row r="29" spans="1:12" ht="13" thickBot="1" x14ac:dyDescent="0.3">
      <c r="A29" s="110"/>
      <c r="B29" s="94"/>
      <c r="C29" s="95"/>
      <c r="D29" s="95"/>
      <c r="E29" s="96"/>
      <c r="F29" s="96"/>
      <c r="G29" s="97"/>
      <c r="H29" s="97"/>
      <c r="I29" s="97"/>
      <c r="J29" s="97"/>
      <c r="K29" s="435">
        <f t="shared" ref="K29" si="4">SUM(G29:J29)*F29</f>
        <v>0</v>
      </c>
      <c r="L29" s="98"/>
    </row>
    <row r="30" spans="1:12" ht="13.5" thickBot="1" x14ac:dyDescent="0.3">
      <c r="A30" s="128"/>
      <c r="B30" s="425" t="s">
        <v>59</v>
      </c>
      <c r="C30" s="431"/>
      <c r="D30" s="431"/>
      <c r="E30" s="432"/>
      <c r="F30" s="432"/>
      <c r="G30" s="433"/>
      <c r="H30" s="433"/>
      <c r="I30" s="433"/>
      <c r="J30" s="433"/>
      <c r="K30" s="129">
        <f>ROUND(SUM(K24:K29),0)</f>
        <v>0</v>
      </c>
      <c r="L30" s="434"/>
    </row>
    <row r="31" spans="1:12" s="136" customFormat="1" ht="13.5" thickBot="1" x14ac:dyDescent="0.3">
      <c r="A31" s="128"/>
      <c r="B31" s="425" t="s">
        <v>94</v>
      </c>
      <c r="C31" s="431"/>
      <c r="D31" s="431"/>
      <c r="E31" s="432"/>
      <c r="F31" s="432"/>
      <c r="G31" s="433"/>
      <c r="H31" s="433"/>
      <c r="I31" s="433"/>
      <c r="J31" s="433"/>
      <c r="K31" s="129">
        <f>ROUND(SUM(K14+K22+K30),0)</f>
        <v>0</v>
      </c>
      <c r="L31" s="434"/>
    </row>
    <row r="32" spans="1:12" ht="6.75" customHeight="1" thickBot="1" x14ac:dyDescent="0.3"/>
    <row r="33" spans="1:12" ht="11.25" customHeight="1" x14ac:dyDescent="0.25">
      <c r="A33" s="704" t="s">
        <v>140</v>
      </c>
      <c r="B33" s="705"/>
      <c r="C33" s="705"/>
      <c r="D33" s="705"/>
      <c r="E33" s="705"/>
      <c r="F33" s="705"/>
      <c r="G33" s="705"/>
      <c r="H33" s="705"/>
      <c r="I33" s="705"/>
      <c r="J33" s="705"/>
      <c r="K33" s="705"/>
      <c r="L33" s="706"/>
    </row>
    <row r="34" spans="1:12" ht="11.25" customHeight="1" thickBot="1" x14ac:dyDescent="0.3">
      <c r="A34" s="707"/>
      <c r="B34" s="708"/>
      <c r="C34" s="708"/>
      <c r="D34" s="708"/>
      <c r="E34" s="708"/>
      <c r="F34" s="708"/>
      <c r="G34" s="708"/>
      <c r="H34" s="708"/>
      <c r="I34" s="708"/>
      <c r="J34" s="708"/>
      <c r="K34" s="708"/>
      <c r="L34" s="709"/>
    </row>
  </sheetData>
  <sheetProtection sheet="1" formatCells="0" formatColumns="0" formatRows="0" insertRows="0" deleteRows="0"/>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4"/>
  <sheetViews>
    <sheetView zoomScale="90" workbookViewId="0">
      <selection activeCell="G25" sqref="G25"/>
    </sheetView>
  </sheetViews>
  <sheetFormatPr defaultColWidth="9.1796875" defaultRowHeight="12.5" x14ac:dyDescent="0.25"/>
  <cols>
    <col min="1" max="1" width="8" style="3" customWidth="1"/>
    <col min="2" max="2" width="45.81640625" style="3" customWidth="1"/>
    <col min="3" max="3" width="6.81640625" style="157" customWidth="1"/>
    <col min="4" max="4" width="10.453125" style="143" customWidth="1"/>
    <col min="5" max="5" width="12.1796875" style="143" customWidth="1"/>
    <col min="6" max="6" width="29.1796875" style="141" customWidth="1"/>
    <col min="7" max="7" width="55.453125" style="157" customWidth="1"/>
    <col min="8" max="16384" width="9.1796875" style="3"/>
  </cols>
  <sheetData>
    <row r="1" spans="1:13" s="307" customFormat="1" ht="12.75" customHeight="1" x14ac:dyDescent="0.25">
      <c r="A1" s="711" t="s">
        <v>120</v>
      </c>
      <c r="B1" s="711"/>
      <c r="C1" s="130"/>
      <c r="D1" s="130"/>
      <c r="E1" s="130"/>
      <c r="F1" s="304"/>
      <c r="G1" s="305"/>
      <c r="H1" s="304"/>
      <c r="I1" s="304"/>
      <c r="J1" s="304"/>
    </row>
    <row r="2" spans="1:13" s="155" customFormat="1" ht="18.5" thickBot="1" x14ac:dyDescent="0.3">
      <c r="A2" s="715" t="s">
        <v>48</v>
      </c>
      <c r="B2" s="715"/>
      <c r="C2" s="715"/>
      <c r="D2" s="715"/>
      <c r="E2" s="715"/>
      <c r="F2" s="715"/>
      <c r="G2" s="715"/>
      <c r="H2" s="154"/>
      <c r="I2" s="154"/>
      <c r="J2" s="154"/>
      <c r="K2" s="154"/>
      <c r="L2" s="154"/>
      <c r="M2" s="154"/>
    </row>
    <row r="3" spans="1:13" ht="135" customHeight="1" thickBot="1" x14ac:dyDescent="0.3">
      <c r="A3" s="716" t="s">
        <v>184</v>
      </c>
      <c r="B3" s="717"/>
      <c r="C3" s="717"/>
      <c r="D3" s="717"/>
      <c r="E3" s="717"/>
      <c r="F3" s="717"/>
      <c r="G3" s="718"/>
    </row>
    <row r="4" spans="1:13" ht="3.75" customHeight="1" thickBot="1" x14ac:dyDescent="0.3">
      <c r="B4" s="139"/>
      <c r="C4" s="156"/>
    </row>
    <row r="5" spans="1:13" s="158" customFormat="1" ht="26.5" thickBot="1" x14ac:dyDescent="0.3">
      <c r="A5" s="402" t="s">
        <v>151</v>
      </c>
      <c r="B5" s="436" t="s">
        <v>159</v>
      </c>
      <c r="C5" s="437" t="s">
        <v>60</v>
      </c>
      <c r="D5" s="303" t="s">
        <v>61</v>
      </c>
      <c r="E5" s="303" t="s">
        <v>62</v>
      </c>
      <c r="F5" s="301" t="s">
        <v>63</v>
      </c>
      <c r="G5" s="302" t="s">
        <v>64</v>
      </c>
    </row>
    <row r="6" spans="1:13" s="136" customFormat="1" ht="14.5" thickBot="1" x14ac:dyDescent="0.3">
      <c r="A6" s="719" t="s">
        <v>53</v>
      </c>
      <c r="B6" s="720"/>
      <c r="C6" s="720"/>
      <c r="D6" s="720"/>
      <c r="E6" s="720"/>
      <c r="F6" s="720"/>
      <c r="G6" s="721"/>
    </row>
    <row r="7" spans="1:13" ht="13.5" thickBot="1" x14ac:dyDescent="0.3">
      <c r="A7" s="159" t="s">
        <v>163</v>
      </c>
      <c r="B7" s="147" t="s">
        <v>160</v>
      </c>
      <c r="C7" s="160">
        <v>2</v>
      </c>
      <c r="D7" s="148">
        <v>70000</v>
      </c>
      <c r="E7" s="148">
        <f>C7*D7</f>
        <v>140000</v>
      </c>
      <c r="F7" s="161" t="s">
        <v>177</v>
      </c>
      <c r="G7" s="149" t="s">
        <v>102</v>
      </c>
    </row>
    <row r="8" spans="1:13" x14ac:dyDescent="0.25">
      <c r="A8" s="255"/>
      <c r="B8" s="256"/>
      <c r="C8" s="257"/>
      <c r="D8" s="258"/>
      <c r="E8" s="435">
        <f t="shared" ref="E8:E13" si="0">C8*D8</f>
        <v>0</v>
      </c>
      <c r="F8" s="259"/>
      <c r="G8" s="260"/>
    </row>
    <row r="9" spans="1:13" x14ac:dyDescent="0.25">
      <c r="A9" s="255"/>
      <c r="B9" s="256"/>
      <c r="C9" s="257"/>
      <c r="D9" s="258"/>
      <c r="E9" s="441">
        <f t="shared" si="0"/>
        <v>0</v>
      </c>
      <c r="F9" s="261"/>
      <c r="G9" s="260"/>
    </row>
    <row r="10" spans="1:13" x14ac:dyDescent="0.25">
      <c r="A10" s="255"/>
      <c r="B10" s="256"/>
      <c r="C10" s="257"/>
      <c r="D10" s="258"/>
      <c r="E10" s="441">
        <f t="shared" si="0"/>
        <v>0</v>
      </c>
      <c r="F10" s="259"/>
      <c r="G10" s="260"/>
    </row>
    <row r="11" spans="1:13" x14ac:dyDescent="0.25">
      <c r="A11" s="255"/>
      <c r="B11" s="256"/>
      <c r="C11" s="257"/>
      <c r="D11" s="258"/>
      <c r="E11" s="441">
        <f t="shared" si="0"/>
        <v>0</v>
      </c>
      <c r="F11" s="262"/>
      <c r="G11" s="260"/>
    </row>
    <row r="12" spans="1:13" x14ac:dyDescent="0.25">
      <c r="A12" s="255"/>
      <c r="B12" s="256"/>
      <c r="C12" s="257"/>
      <c r="D12" s="258"/>
      <c r="E12" s="441">
        <f t="shared" si="0"/>
        <v>0</v>
      </c>
      <c r="F12" s="262"/>
      <c r="G12" s="260"/>
    </row>
    <row r="13" spans="1:13" ht="13" thickBot="1" x14ac:dyDescent="0.3">
      <c r="A13" s="255"/>
      <c r="B13" s="256"/>
      <c r="C13" s="257"/>
      <c r="D13" s="258"/>
      <c r="E13" s="442">
        <f t="shared" si="0"/>
        <v>0</v>
      </c>
      <c r="F13" s="262"/>
      <c r="G13" s="260"/>
    </row>
    <row r="14" spans="1:13" ht="13.5" thickBot="1" x14ac:dyDescent="0.3">
      <c r="A14" s="424"/>
      <c r="B14" s="425" t="s">
        <v>57</v>
      </c>
      <c r="C14" s="438"/>
      <c r="D14" s="151"/>
      <c r="E14" s="62">
        <f>ROUND(SUM(E8:E13),0)</f>
        <v>0</v>
      </c>
      <c r="F14" s="439"/>
      <c r="G14" s="440"/>
    </row>
    <row r="15" spans="1:13" s="136" customFormat="1" ht="14.5" thickBot="1" x14ac:dyDescent="0.3">
      <c r="A15" s="719" t="s">
        <v>56</v>
      </c>
      <c r="B15" s="720"/>
      <c r="C15" s="720"/>
      <c r="D15" s="720"/>
      <c r="E15" s="720"/>
      <c r="F15" s="720"/>
      <c r="G15" s="721"/>
    </row>
    <row r="16" spans="1:13" x14ac:dyDescent="0.25">
      <c r="A16" s="255"/>
      <c r="B16" s="256"/>
      <c r="C16" s="257"/>
      <c r="D16" s="258"/>
      <c r="E16" s="435">
        <f t="shared" ref="E16:E21" si="1">C16*D16</f>
        <v>0</v>
      </c>
      <c r="F16" s="259"/>
      <c r="G16" s="260"/>
    </row>
    <row r="17" spans="1:7" x14ac:dyDescent="0.25">
      <c r="A17" s="109"/>
      <c r="B17" s="91"/>
      <c r="C17" s="257"/>
      <c r="D17" s="258"/>
      <c r="E17" s="435">
        <f t="shared" si="1"/>
        <v>0</v>
      </c>
      <c r="F17" s="53"/>
      <c r="G17" s="55"/>
    </row>
    <row r="18" spans="1:7" x14ac:dyDescent="0.25">
      <c r="A18" s="109"/>
      <c r="B18" s="92"/>
      <c r="C18" s="257"/>
      <c r="D18" s="258"/>
      <c r="E18" s="441">
        <f t="shared" si="1"/>
        <v>0</v>
      </c>
      <c r="F18" s="57"/>
      <c r="G18" s="58"/>
    </row>
    <row r="19" spans="1:7" x14ac:dyDescent="0.25">
      <c r="A19" s="109"/>
      <c r="B19" s="92"/>
      <c r="C19" s="257"/>
      <c r="D19" s="258"/>
      <c r="E19" s="441">
        <f t="shared" si="1"/>
        <v>0</v>
      </c>
      <c r="F19" s="57"/>
      <c r="G19" s="58"/>
    </row>
    <row r="20" spans="1:7" x14ac:dyDescent="0.25">
      <c r="A20" s="109"/>
      <c r="B20" s="92"/>
      <c r="C20" s="59"/>
      <c r="D20" s="60"/>
      <c r="E20" s="441">
        <f t="shared" si="1"/>
        <v>0</v>
      </c>
      <c r="F20" s="57"/>
      <c r="G20" s="58"/>
    </row>
    <row r="21" spans="1:7" ht="13" thickBot="1" x14ac:dyDescent="0.3">
      <c r="A21" s="110"/>
      <c r="B21" s="94"/>
      <c r="C21" s="100"/>
      <c r="D21" s="101"/>
      <c r="E21" s="442">
        <f t="shared" si="1"/>
        <v>0</v>
      </c>
      <c r="F21" s="102"/>
      <c r="G21" s="98"/>
    </row>
    <row r="22" spans="1:7" ht="13.5" thickBot="1" x14ac:dyDescent="0.3">
      <c r="A22" s="128"/>
      <c r="B22" s="425" t="s">
        <v>58</v>
      </c>
      <c r="C22" s="438"/>
      <c r="D22" s="151"/>
      <c r="E22" s="62">
        <f>ROUND(SUM(E16:E21),0)</f>
        <v>0</v>
      </c>
      <c r="F22" s="439"/>
      <c r="G22" s="440"/>
    </row>
    <row r="23" spans="1:7" s="136" customFormat="1" ht="14.5" thickBot="1" x14ac:dyDescent="0.3">
      <c r="A23" s="719" t="s">
        <v>54</v>
      </c>
      <c r="B23" s="720"/>
      <c r="C23" s="720"/>
      <c r="D23" s="720"/>
      <c r="E23" s="720"/>
      <c r="F23" s="720"/>
      <c r="G23" s="721"/>
    </row>
    <row r="24" spans="1:7" x14ac:dyDescent="0.25">
      <c r="A24" s="111"/>
      <c r="B24" s="91"/>
      <c r="C24" s="257"/>
      <c r="D24" s="258"/>
      <c r="E24" s="435">
        <f t="shared" ref="E24:E29" si="2">C24*D24</f>
        <v>0</v>
      </c>
      <c r="F24" s="53"/>
      <c r="G24" s="55"/>
    </row>
    <row r="25" spans="1:7" x14ac:dyDescent="0.25">
      <c r="A25" s="109"/>
      <c r="B25" s="91"/>
      <c r="C25" s="257"/>
      <c r="D25" s="258"/>
      <c r="E25" s="435">
        <f t="shared" si="2"/>
        <v>0</v>
      </c>
      <c r="F25" s="53"/>
      <c r="G25" s="55"/>
    </row>
    <row r="26" spans="1:7" x14ac:dyDescent="0.25">
      <c r="A26" s="109"/>
      <c r="B26" s="92"/>
      <c r="C26" s="257"/>
      <c r="D26" s="258"/>
      <c r="E26" s="441">
        <f t="shared" si="2"/>
        <v>0</v>
      </c>
      <c r="F26" s="57"/>
      <c r="G26" s="58"/>
    </row>
    <row r="27" spans="1:7" x14ac:dyDescent="0.25">
      <c r="A27" s="109"/>
      <c r="B27" s="92"/>
      <c r="C27" s="59"/>
      <c r="D27" s="60"/>
      <c r="E27" s="441">
        <f t="shared" si="2"/>
        <v>0</v>
      </c>
      <c r="F27" s="57"/>
      <c r="G27" s="58"/>
    </row>
    <row r="28" spans="1:7" x14ac:dyDescent="0.25">
      <c r="A28" s="109"/>
      <c r="B28" s="92"/>
      <c r="C28" s="59"/>
      <c r="D28" s="60"/>
      <c r="E28" s="441">
        <f t="shared" si="2"/>
        <v>0</v>
      </c>
      <c r="F28" s="57"/>
      <c r="G28" s="58"/>
    </row>
    <row r="29" spans="1:7" ht="13" thickBot="1" x14ac:dyDescent="0.3">
      <c r="A29" s="110"/>
      <c r="B29" s="94"/>
      <c r="C29" s="100"/>
      <c r="D29" s="101"/>
      <c r="E29" s="442">
        <f t="shared" si="2"/>
        <v>0</v>
      </c>
      <c r="F29" s="102"/>
      <c r="G29" s="98"/>
    </row>
    <row r="30" spans="1:7" ht="13.5" thickBot="1" x14ac:dyDescent="0.3">
      <c r="A30" s="128"/>
      <c r="B30" s="425" t="s">
        <v>59</v>
      </c>
      <c r="C30" s="438"/>
      <c r="D30" s="151"/>
      <c r="E30" s="62">
        <f>ROUND(SUM(E24:E29),0)</f>
        <v>0</v>
      </c>
      <c r="F30" s="439"/>
      <c r="G30" s="440"/>
    </row>
    <row r="31" spans="1:7" ht="13.5" thickBot="1" x14ac:dyDescent="0.3">
      <c r="A31" s="128"/>
      <c r="B31" s="425" t="s">
        <v>94</v>
      </c>
      <c r="C31" s="438"/>
      <c r="D31" s="151"/>
      <c r="E31" s="401">
        <f>ROUND(E14+E22+E30,0)</f>
        <v>0</v>
      </c>
      <c r="F31" s="439"/>
      <c r="G31" s="440"/>
    </row>
    <row r="32" spans="1:7" ht="13" thickBot="1" x14ac:dyDescent="0.3"/>
    <row r="33" spans="1:7" ht="11.25" customHeight="1" x14ac:dyDescent="0.25">
      <c r="A33" s="704" t="s">
        <v>140</v>
      </c>
      <c r="B33" s="705"/>
      <c r="C33" s="705"/>
      <c r="D33" s="705"/>
      <c r="E33" s="705"/>
      <c r="F33" s="705"/>
      <c r="G33" s="706"/>
    </row>
    <row r="34" spans="1:7" ht="11.25" customHeight="1" thickBot="1" x14ac:dyDescent="0.3">
      <c r="A34" s="707"/>
      <c r="B34" s="708"/>
      <c r="C34" s="708"/>
      <c r="D34" s="708"/>
      <c r="E34" s="708"/>
      <c r="F34" s="708"/>
      <c r="G34" s="709"/>
    </row>
  </sheetData>
  <sheetProtection sheet="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0"/>
  <sheetViews>
    <sheetView showGridLines="0" zoomScale="90" workbookViewId="0">
      <selection activeCell="A2" sqref="A2:G2"/>
    </sheetView>
  </sheetViews>
  <sheetFormatPr defaultColWidth="9.1796875" defaultRowHeight="12.5" x14ac:dyDescent="0.25"/>
  <cols>
    <col min="1" max="1" width="9.1796875" style="3"/>
    <col min="2" max="2" width="42.453125" style="3" customWidth="1"/>
    <col min="3" max="3" width="6.81640625" style="157" customWidth="1"/>
    <col min="4" max="4" width="14.1796875" style="162" customWidth="1"/>
    <col min="5" max="5" width="14.1796875" style="143" customWidth="1"/>
    <col min="6" max="6" width="19.81640625" style="141" customWidth="1"/>
    <col min="7" max="7" width="55.81640625" style="157" customWidth="1"/>
    <col min="8" max="16384" width="9.1796875" style="3"/>
  </cols>
  <sheetData>
    <row r="1" spans="1:13" s="307" customFormat="1" ht="12.75" customHeight="1" x14ac:dyDescent="0.25">
      <c r="A1" s="711" t="s">
        <v>119</v>
      </c>
      <c r="B1" s="711"/>
      <c r="C1" s="130"/>
      <c r="D1" s="130"/>
      <c r="E1" s="130"/>
      <c r="F1" s="304"/>
      <c r="G1" s="305"/>
      <c r="H1" s="304"/>
      <c r="I1" s="304"/>
      <c r="J1" s="304"/>
    </row>
    <row r="2" spans="1:13" s="155" customFormat="1" ht="18.5" thickBot="1" x14ac:dyDescent="0.3">
      <c r="A2" s="715" t="s">
        <v>49</v>
      </c>
      <c r="B2" s="715"/>
      <c r="C2" s="715"/>
      <c r="D2" s="715"/>
      <c r="E2" s="715"/>
      <c r="F2" s="715"/>
      <c r="G2" s="715"/>
      <c r="H2" s="154"/>
      <c r="I2" s="154"/>
      <c r="J2" s="154"/>
      <c r="K2" s="154"/>
      <c r="L2" s="154"/>
      <c r="M2" s="154"/>
    </row>
    <row r="3" spans="1:13" ht="147" customHeight="1" thickBot="1" x14ac:dyDescent="0.3">
      <c r="A3" s="716" t="s">
        <v>187</v>
      </c>
      <c r="B3" s="717"/>
      <c r="C3" s="717"/>
      <c r="D3" s="717"/>
      <c r="E3" s="717"/>
      <c r="F3" s="717"/>
      <c r="G3" s="718"/>
    </row>
    <row r="4" spans="1:13" ht="13" thickBot="1" x14ac:dyDescent="0.3">
      <c r="B4" s="139"/>
      <c r="C4" s="156"/>
    </row>
    <row r="5" spans="1:13" s="136" customFormat="1" ht="26.5" thickBot="1" x14ac:dyDescent="0.3">
      <c r="A5" s="443" t="s">
        <v>151</v>
      </c>
      <c r="B5" s="444" t="s">
        <v>161</v>
      </c>
      <c r="C5" s="299" t="s">
        <v>60</v>
      </c>
      <c r="D5" s="445" t="s">
        <v>61</v>
      </c>
      <c r="E5" s="446" t="s">
        <v>62</v>
      </c>
      <c r="F5" s="447" t="s">
        <v>63</v>
      </c>
      <c r="G5" s="300" t="s">
        <v>64</v>
      </c>
    </row>
    <row r="6" spans="1:13" s="136" customFormat="1" ht="14.5" thickBot="1" x14ac:dyDescent="0.3">
      <c r="A6" s="719" t="s">
        <v>53</v>
      </c>
      <c r="B6" s="720"/>
      <c r="C6" s="720"/>
      <c r="D6" s="720"/>
      <c r="E6" s="720"/>
      <c r="F6" s="720"/>
      <c r="G6" s="721"/>
    </row>
    <row r="7" spans="1:13" ht="14.25" customHeight="1" thickBot="1" x14ac:dyDescent="0.3">
      <c r="A7" s="453" t="s">
        <v>162</v>
      </c>
      <c r="B7" s="454" t="s">
        <v>155</v>
      </c>
      <c r="C7" s="455">
        <v>10</v>
      </c>
      <c r="D7" s="456">
        <v>360</v>
      </c>
      <c r="E7" s="457">
        <v>3600</v>
      </c>
      <c r="F7" s="458" t="s">
        <v>100</v>
      </c>
      <c r="G7" s="459" t="s">
        <v>101</v>
      </c>
    </row>
    <row r="8" spans="1:13" x14ac:dyDescent="0.25">
      <c r="A8" s="255"/>
      <c r="B8" s="253"/>
      <c r="C8" s="59"/>
      <c r="D8" s="64"/>
      <c r="E8" s="435">
        <f>C8*D8</f>
        <v>0</v>
      </c>
      <c r="F8" s="263"/>
      <c r="G8" s="260"/>
    </row>
    <row r="9" spans="1:13" x14ac:dyDescent="0.25">
      <c r="A9" s="109"/>
      <c r="B9" s="92"/>
      <c r="C9" s="59"/>
      <c r="D9" s="64"/>
      <c r="E9" s="435">
        <f t="shared" ref="E9:E15" si="0">C9*D9</f>
        <v>0</v>
      </c>
      <c r="F9" s="57"/>
      <c r="G9" s="58"/>
    </row>
    <row r="10" spans="1:13" x14ac:dyDescent="0.25">
      <c r="A10" s="109"/>
      <c r="B10" s="92"/>
      <c r="C10" s="59"/>
      <c r="D10" s="64"/>
      <c r="E10" s="435">
        <f t="shared" si="0"/>
        <v>0</v>
      </c>
      <c r="F10" s="57"/>
      <c r="G10" s="58"/>
    </row>
    <row r="11" spans="1:13" x14ac:dyDescent="0.25">
      <c r="A11" s="109"/>
      <c r="B11" s="92"/>
      <c r="C11" s="59"/>
      <c r="D11" s="64"/>
      <c r="E11" s="435">
        <f t="shared" si="0"/>
        <v>0</v>
      </c>
      <c r="F11" s="57"/>
      <c r="G11" s="58"/>
    </row>
    <row r="12" spans="1:13" x14ac:dyDescent="0.25">
      <c r="A12" s="109"/>
      <c r="B12" s="92"/>
      <c r="C12" s="59"/>
      <c r="D12" s="64"/>
      <c r="E12" s="435">
        <f t="shared" si="0"/>
        <v>0</v>
      </c>
      <c r="F12" s="57"/>
      <c r="G12" s="58"/>
    </row>
    <row r="13" spans="1:13" x14ac:dyDescent="0.25">
      <c r="A13" s="109"/>
      <c r="B13" s="92"/>
      <c r="C13" s="59"/>
      <c r="D13" s="64"/>
      <c r="E13" s="435">
        <f t="shared" si="0"/>
        <v>0</v>
      </c>
      <c r="F13" s="57"/>
      <c r="G13" s="58"/>
    </row>
    <row r="14" spans="1:13" x14ac:dyDescent="0.25">
      <c r="A14" s="109"/>
      <c r="B14" s="92"/>
      <c r="C14" s="59"/>
      <c r="D14" s="64"/>
      <c r="E14" s="435">
        <f t="shared" si="0"/>
        <v>0</v>
      </c>
      <c r="F14" s="57"/>
      <c r="G14" s="58"/>
    </row>
    <row r="15" spans="1:13" ht="13" thickBot="1" x14ac:dyDescent="0.3">
      <c r="A15" s="110"/>
      <c r="B15" s="94"/>
      <c r="C15" s="100"/>
      <c r="D15" s="105"/>
      <c r="E15" s="460">
        <f t="shared" si="0"/>
        <v>0</v>
      </c>
      <c r="F15" s="102"/>
      <c r="G15" s="98"/>
    </row>
    <row r="16" spans="1:13" ht="13.5" thickBot="1" x14ac:dyDescent="0.3">
      <c r="A16" s="128"/>
      <c r="B16" s="76" t="s">
        <v>57</v>
      </c>
      <c r="C16" s="61"/>
      <c r="D16" s="67"/>
      <c r="E16" s="129">
        <f>ROUND(SUM(E8:E15),0)</f>
        <v>0</v>
      </c>
      <c r="F16" s="52"/>
      <c r="G16" s="63"/>
    </row>
    <row r="17" spans="1:7" s="136" customFormat="1" ht="14.5" thickBot="1" x14ac:dyDescent="0.3">
      <c r="A17" s="719" t="s">
        <v>56</v>
      </c>
      <c r="B17" s="720"/>
      <c r="C17" s="720"/>
      <c r="D17" s="720"/>
      <c r="E17" s="720"/>
      <c r="F17" s="720"/>
      <c r="G17" s="721"/>
    </row>
    <row r="18" spans="1:7" x14ac:dyDescent="0.25">
      <c r="A18" s="252"/>
      <c r="B18" s="253"/>
      <c r="C18" s="59"/>
      <c r="D18" s="64"/>
      <c r="E18" s="435">
        <f>C18*D18</f>
        <v>0</v>
      </c>
      <c r="F18" s="259"/>
      <c r="G18" s="260"/>
    </row>
    <row r="19" spans="1:7" x14ac:dyDescent="0.25">
      <c r="A19" s="109"/>
      <c r="B19" s="103"/>
      <c r="C19" s="59"/>
      <c r="D19" s="64"/>
      <c r="E19" s="435">
        <f>C19*D19</f>
        <v>0</v>
      </c>
      <c r="F19" s="53"/>
      <c r="G19" s="55"/>
    </row>
    <row r="20" spans="1:7" x14ac:dyDescent="0.25">
      <c r="A20" s="109"/>
      <c r="B20" s="104"/>
      <c r="C20" s="59"/>
      <c r="D20" s="64"/>
      <c r="E20" s="441">
        <f t="shared" ref="E20:E25" si="1">C20*D20</f>
        <v>0</v>
      </c>
      <c r="F20" s="57"/>
      <c r="G20" s="58"/>
    </row>
    <row r="21" spans="1:7" x14ac:dyDescent="0.25">
      <c r="A21" s="109"/>
      <c r="B21" s="104"/>
      <c r="C21" s="59"/>
      <c r="D21" s="64"/>
      <c r="E21" s="441">
        <f t="shared" si="1"/>
        <v>0</v>
      </c>
      <c r="F21" s="57"/>
      <c r="G21" s="58"/>
    </row>
    <row r="22" spans="1:7" x14ac:dyDescent="0.25">
      <c r="A22" s="109"/>
      <c r="B22" s="104"/>
      <c r="C22" s="59"/>
      <c r="D22" s="64"/>
      <c r="E22" s="441">
        <f t="shared" si="1"/>
        <v>0</v>
      </c>
      <c r="F22" s="57"/>
      <c r="G22" s="58"/>
    </row>
    <row r="23" spans="1:7" x14ac:dyDescent="0.25">
      <c r="A23" s="109"/>
      <c r="B23" s="104"/>
      <c r="C23" s="59"/>
      <c r="D23" s="64"/>
      <c r="E23" s="441">
        <f t="shared" si="1"/>
        <v>0</v>
      </c>
      <c r="F23" s="57"/>
      <c r="G23" s="58"/>
    </row>
    <row r="24" spans="1:7" x14ac:dyDescent="0.25">
      <c r="A24" s="109"/>
      <c r="B24" s="104"/>
      <c r="C24" s="59"/>
      <c r="D24" s="64"/>
      <c r="E24" s="441">
        <f t="shared" si="1"/>
        <v>0</v>
      </c>
      <c r="F24" s="57"/>
      <c r="G24" s="58"/>
    </row>
    <row r="25" spans="1:7" ht="13" thickBot="1" x14ac:dyDescent="0.3">
      <c r="A25" s="110"/>
      <c r="B25" s="106"/>
      <c r="C25" s="100"/>
      <c r="D25" s="105"/>
      <c r="E25" s="442">
        <f t="shared" si="1"/>
        <v>0</v>
      </c>
      <c r="F25" s="102"/>
      <c r="G25" s="98"/>
    </row>
    <row r="26" spans="1:7" ht="13.5" thickBot="1" x14ac:dyDescent="0.3">
      <c r="A26" s="128"/>
      <c r="B26" s="76" t="s">
        <v>58</v>
      </c>
      <c r="C26" s="61"/>
      <c r="D26" s="67"/>
      <c r="E26" s="151">
        <f>ROUND(SUM(E18:E25),0)</f>
        <v>0</v>
      </c>
      <c r="F26" s="52"/>
      <c r="G26" s="63"/>
    </row>
    <row r="27" spans="1:7" s="136" customFormat="1" ht="14.5" thickBot="1" x14ac:dyDescent="0.3">
      <c r="A27" s="719" t="s">
        <v>54</v>
      </c>
      <c r="B27" s="720"/>
      <c r="C27" s="720"/>
      <c r="D27" s="720"/>
      <c r="E27" s="720"/>
      <c r="F27" s="720"/>
      <c r="G27" s="721"/>
    </row>
    <row r="28" spans="1:7" ht="13" x14ac:dyDescent="0.25">
      <c r="A28" s="111"/>
      <c r="B28" s="107"/>
      <c r="C28" s="59"/>
      <c r="D28" s="64"/>
      <c r="E28" s="435">
        <f>C28*D28</f>
        <v>0</v>
      </c>
      <c r="F28" s="53"/>
      <c r="G28" s="65"/>
    </row>
    <row r="29" spans="1:7" x14ac:dyDescent="0.25">
      <c r="A29" s="109"/>
      <c r="B29" s="91"/>
      <c r="C29" s="59"/>
      <c r="D29" s="64"/>
      <c r="E29" s="435">
        <f>C29*D29</f>
        <v>0</v>
      </c>
      <c r="F29" s="53"/>
      <c r="G29" s="65"/>
    </row>
    <row r="30" spans="1:7" x14ac:dyDescent="0.25">
      <c r="A30" s="109"/>
      <c r="B30" s="92"/>
      <c r="C30" s="59"/>
      <c r="D30" s="64"/>
      <c r="E30" s="441">
        <f t="shared" ref="E30:E35" si="2">C30*D30</f>
        <v>0</v>
      </c>
      <c r="F30" s="57"/>
      <c r="G30" s="66"/>
    </row>
    <row r="31" spans="1:7" x14ac:dyDescent="0.25">
      <c r="A31" s="109"/>
      <c r="B31" s="92"/>
      <c r="C31" s="59"/>
      <c r="D31" s="64"/>
      <c r="E31" s="441">
        <f t="shared" si="2"/>
        <v>0</v>
      </c>
      <c r="F31" s="57"/>
      <c r="G31" s="66"/>
    </row>
    <row r="32" spans="1:7" x14ac:dyDescent="0.25">
      <c r="A32" s="109"/>
      <c r="B32" s="92"/>
      <c r="C32" s="59"/>
      <c r="D32" s="64"/>
      <c r="E32" s="441">
        <f t="shared" si="2"/>
        <v>0</v>
      </c>
      <c r="F32" s="57"/>
      <c r="G32" s="66"/>
    </row>
    <row r="33" spans="1:7" x14ac:dyDescent="0.25">
      <c r="A33" s="109"/>
      <c r="B33" s="92"/>
      <c r="C33" s="59"/>
      <c r="D33" s="64"/>
      <c r="E33" s="441">
        <f t="shared" si="2"/>
        <v>0</v>
      </c>
      <c r="F33" s="57"/>
      <c r="G33" s="66"/>
    </row>
    <row r="34" spans="1:7" x14ac:dyDescent="0.25">
      <c r="A34" s="109"/>
      <c r="B34" s="92"/>
      <c r="C34" s="59"/>
      <c r="D34" s="64"/>
      <c r="E34" s="441">
        <f t="shared" si="2"/>
        <v>0</v>
      </c>
      <c r="F34" s="57"/>
      <c r="G34" s="66"/>
    </row>
    <row r="35" spans="1:7" ht="13" thickBot="1" x14ac:dyDescent="0.3">
      <c r="A35" s="110"/>
      <c r="B35" s="94"/>
      <c r="C35" s="100"/>
      <c r="D35" s="105"/>
      <c r="E35" s="442">
        <f t="shared" si="2"/>
        <v>0</v>
      </c>
      <c r="F35" s="102"/>
      <c r="G35" s="108"/>
    </row>
    <row r="36" spans="1:7" ht="13.5" thickBot="1" x14ac:dyDescent="0.3">
      <c r="A36" s="424"/>
      <c r="B36" s="425" t="s">
        <v>59</v>
      </c>
      <c r="C36" s="438"/>
      <c r="D36" s="448"/>
      <c r="E36" s="151">
        <f>ROUND(SUM(E28:E35),0)</f>
        <v>0</v>
      </c>
      <c r="F36" s="439"/>
      <c r="G36" s="440"/>
    </row>
    <row r="37" spans="1:7" s="136" customFormat="1" ht="13.5" thickBot="1" x14ac:dyDescent="0.3">
      <c r="A37" s="424"/>
      <c r="B37" s="425" t="s">
        <v>94</v>
      </c>
      <c r="C37" s="449"/>
      <c r="D37" s="450"/>
      <c r="E37" s="129">
        <f>ROUND(SUM(E36+E26+E16),0)</f>
        <v>0</v>
      </c>
      <c r="F37" s="451"/>
      <c r="G37" s="452"/>
    </row>
    <row r="38" spans="1:7" ht="13" thickBot="1" x14ac:dyDescent="0.3"/>
    <row r="39" spans="1:7" ht="11.25" customHeight="1" x14ac:dyDescent="0.25">
      <c r="A39" s="704" t="s">
        <v>140</v>
      </c>
      <c r="B39" s="705"/>
      <c r="C39" s="705"/>
      <c r="D39" s="705"/>
      <c r="E39" s="705"/>
      <c r="F39" s="705"/>
      <c r="G39" s="706"/>
    </row>
    <row r="40" spans="1:7" ht="11.25" customHeight="1" thickBot="1" x14ac:dyDescent="0.3">
      <c r="A40" s="707"/>
      <c r="B40" s="708"/>
      <c r="C40" s="708"/>
      <c r="D40" s="708"/>
      <c r="E40" s="708"/>
      <c r="F40" s="708"/>
      <c r="G40" s="709"/>
    </row>
  </sheetData>
  <sheetProtection sheet="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9:G40"/>
    <mergeCell ref="A6:G6"/>
    <mergeCell ref="A2:G2"/>
    <mergeCell ref="A17:G17"/>
    <mergeCell ref="A27:G27"/>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K40"/>
  <sheetViews>
    <sheetView showGridLines="0" topLeftCell="A2" zoomScale="90" workbookViewId="0">
      <selection activeCell="B31" sqref="B31"/>
    </sheetView>
  </sheetViews>
  <sheetFormatPr defaultColWidth="9.1796875" defaultRowHeight="13" x14ac:dyDescent="0.25"/>
  <cols>
    <col min="1" max="1" width="8" style="3" customWidth="1"/>
    <col min="2" max="2" width="42.1796875" style="3" customWidth="1"/>
    <col min="3" max="3" width="58.54296875" style="3" customWidth="1"/>
    <col min="4" max="4" width="10.81640625" style="143" customWidth="1"/>
    <col min="5" max="6" width="10.81640625" style="171" customWidth="1"/>
    <col min="7" max="7" width="10.81640625" style="172" customWidth="1"/>
    <col min="8" max="16384" width="9.1796875" style="3"/>
  </cols>
  <sheetData>
    <row r="1" spans="1:11" s="307" customFormat="1" ht="12.75" customHeight="1" x14ac:dyDescent="0.25">
      <c r="A1" s="711" t="s">
        <v>119</v>
      </c>
      <c r="B1" s="711"/>
      <c r="C1" s="130"/>
      <c r="D1" s="306"/>
      <c r="E1" s="722"/>
      <c r="F1" s="722"/>
      <c r="G1" s="722"/>
      <c r="H1" s="304"/>
    </row>
    <row r="2" spans="1:11" s="138" customFormat="1" ht="18.5" thickBot="1" x14ac:dyDescent="0.3">
      <c r="A2" s="710" t="s">
        <v>84</v>
      </c>
      <c r="B2" s="710"/>
      <c r="C2" s="710"/>
      <c r="D2" s="710"/>
      <c r="E2" s="710"/>
      <c r="F2" s="710"/>
      <c r="G2" s="710"/>
      <c r="H2" s="137"/>
      <c r="I2" s="137"/>
      <c r="J2" s="137"/>
      <c r="K2" s="137"/>
    </row>
    <row r="3" spans="1:11" ht="205" customHeight="1" thickBot="1" x14ac:dyDescent="0.3">
      <c r="A3" s="716" t="s">
        <v>235</v>
      </c>
      <c r="B3" s="717"/>
      <c r="C3" s="717"/>
      <c r="D3" s="717"/>
      <c r="E3" s="717"/>
      <c r="F3" s="717"/>
      <c r="G3" s="718"/>
    </row>
    <row r="4" spans="1:11" ht="7.5" customHeight="1" thickBot="1" x14ac:dyDescent="0.3">
      <c r="B4" s="163"/>
      <c r="C4" s="163"/>
      <c r="D4" s="164"/>
      <c r="E4" s="164"/>
      <c r="F4" s="164"/>
      <c r="G4" s="165"/>
    </row>
    <row r="5" spans="1:11" ht="28.5" thickBot="1" x14ac:dyDescent="0.3">
      <c r="A5" s="443" t="s">
        <v>151</v>
      </c>
      <c r="B5" s="444" t="s">
        <v>65</v>
      </c>
      <c r="C5" s="444" t="s">
        <v>164</v>
      </c>
      <c r="D5" s="299" t="s">
        <v>53</v>
      </c>
      <c r="E5" s="299" t="s">
        <v>56</v>
      </c>
      <c r="F5" s="461" t="s">
        <v>54</v>
      </c>
      <c r="G5" s="462" t="s">
        <v>77</v>
      </c>
    </row>
    <row r="6" spans="1:11" ht="25.5" thickBot="1" x14ac:dyDescent="0.3">
      <c r="A6" s="453" t="s">
        <v>165</v>
      </c>
      <c r="B6" s="463" t="s">
        <v>170</v>
      </c>
      <c r="C6" s="464" t="s">
        <v>166</v>
      </c>
      <c r="D6" s="415">
        <v>48000</v>
      </c>
      <c r="E6" s="415">
        <v>32000</v>
      </c>
      <c r="F6" s="415">
        <v>16000</v>
      </c>
      <c r="G6" s="465">
        <f>SUM(D6:F6)</f>
        <v>96000</v>
      </c>
    </row>
    <row r="7" spans="1:11" x14ac:dyDescent="0.25">
      <c r="A7" s="109"/>
      <c r="B7" s="281"/>
      <c r="C7" s="68"/>
      <c r="D7" s="69"/>
      <c r="E7" s="71"/>
      <c r="F7" s="71"/>
      <c r="G7" s="473">
        <f t="shared" ref="G7:G16" si="0">SUM(D7:F7)</f>
        <v>0</v>
      </c>
    </row>
    <row r="8" spans="1:11" x14ac:dyDescent="0.25">
      <c r="A8" s="109"/>
      <c r="B8" s="282"/>
      <c r="C8" s="70"/>
      <c r="D8" s="69"/>
      <c r="E8" s="71"/>
      <c r="F8" s="71"/>
      <c r="G8" s="473">
        <f t="shared" si="0"/>
        <v>0</v>
      </c>
    </row>
    <row r="9" spans="1:11" x14ac:dyDescent="0.25">
      <c r="A9" s="109"/>
      <c r="B9" s="282"/>
      <c r="C9" s="70"/>
      <c r="D9" s="69"/>
      <c r="E9" s="71"/>
      <c r="F9" s="71"/>
      <c r="G9" s="473">
        <f t="shared" si="0"/>
        <v>0</v>
      </c>
    </row>
    <row r="10" spans="1:11" x14ac:dyDescent="0.25">
      <c r="A10" s="109"/>
      <c r="B10" s="282"/>
      <c r="C10" s="70"/>
      <c r="D10" s="69"/>
      <c r="E10" s="71"/>
      <c r="F10" s="71"/>
      <c r="G10" s="473">
        <f t="shared" si="0"/>
        <v>0</v>
      </c>
    </row>
    <row r="11" spans="1:11" x14ac:dyDescent="0.25">
      <c r="A11" s="109"/>
      <c r="B11" s="282"/>
      <c r="C11" s="70"/>
      <c r="D11" s="69"/>
      <c r="E11" s="71"/>
      <c r="F11" s="71"/>
      <c r="G11" s="473">
        <f t="shared" si="0"/>
        <v>0</v>
      </c>
    </row>
    <row r="12" spans="1:11" x14ac:dyDescent="0.25">
      <c r="A12" s="109"/>
      <c r="B12" s="282"/>
      <c r="C12" s="70"/>
      <c r="D12" s="69"/>
      <c r="E12" s="71"/>
      <c r="F12" s="71"/>
      <c r="G12" s="473">
        <f t="shared" si="0"/>
        <v>0</v>
      </c>
    </row>
    <row r="13" spans="1:11" x14ac:dyDescent="0.25">
      <c r="A13" s="109"/>
      <c r="B13" s="282"/>
      <c r="C13" s="70"/>
      <c r="D13" s="69"/>
      <c r="E13" s="71"/>
      <c r="F13" s="71"/>
      <c r="G13" s="473">
        <f t="shared" si="0"/>
        <v>0</v>
      </c>
    </row>
    <row r="14" spans="1:11" x14ac:dyDescent="0.25">
      <c r="A14" s="109"/>
      <c r="B14" s="282"/>
      <c r="C14" s="70"/>
      <c r="D14" s="69"/>
      <c r="E14" s="71"/>
      <c r="F14" s="71"/>
      <c r="G14" s="473">
        <f t="shared" si="0"/>
        <v>0</v>
      </c>
    </row>
    <row r="15" spans="1:11" x14ac:dyDescent="0.25">
      <c r="A15" s="109"/>
      <c r="B15" s="282"/>
      <c r="C15" s="70"/>
      <c r="D15" s="69"/>
      <c r="E15" s="71"/>
      <c r="F15" s="71"/>
      <c r="G15" s="473">
        <f t="shared" si="0"/>
        <v>0</v>
      </c>
    </row>
    <row r="16" spans="1:11" x14ac:dyDescent="0.25">
      <c r="A16" s="109"/>
      <c r="B16" s="282"/>
      <c r="C16" s="70"/>
      <c r="D16" s="69"/>
      <c r="E16" s="71"/>
      <c r="F16" s="71"/>
      <c r="G16" s="473">
        <f t="shared" si="0"/>
        <v>0</v>
      </c>
    </row>
    <row r="17" spans="1:7" s="136" customFormat="1" ht="13.5" thickBot="1" x14ac:dyDescent="0.3">
      <c r="A17" s="466"/>
      <c r="B17" s="467"/>
      <c r="C17" s="467" t="s">
        <v>103</v>
      </c>
      <c r="D17" s="173">
        <f>ROUND(SUM(D7:D16),0)</f>
        <v>0</v>
      </c>
      <c r="E17" s="173">
        <f>ROUND(SUM(E7:E16),0)</f>
        <v>0</v>
      </c>
      <c r="F17" s="173">
        <f>ROUND(SUM(F7:F16),0)</f>
        <v>0</v>
      </c>
      <c r="G17" s="174">
        <f>ROUND(SUM(G7:G16),0)</f>
        <v>0</v>
      </c>
    </row>
    <row r="18" spans="1:7" ht="5.25" customHeight="1" thickBot="1" x14ac:dyDescent="0.3">
      <c r="A18" s="157"/>
      <c r="B18" s="72"/>
      <c r="C18" s="72"/>
      <c r="D18" s="73"/>
      <c r="E18" s="74"/>
      <c r="F18" s="74"/>
      <c r="G18" s="75"/>
    </row>
    <row r="19" spans="1:7" ht="31.5" customHeight="1" thickBot="1" x14ac:dyDescent="0.3">
      <c r="A19" s="443" t="s">
        <v>151</v>
      </c>
      <c r="B19" s="444" t="s">
        <v>44</v>
      </c>
      <c r="C19" s="444" t="s">
        <v>164</v>
      </c>
      <c r="D19" s="299" t="s">
        <v>53</v>
      </c>
      <c r="E19" s="299" t="s">
        <v>56</v>
      </c>
      <c r="F19" s="461" t="s">
        <v>54</v>
      </c>
      <c r="G19" s="462" t="s">
        <v>77</v>
      </c>
    </row>
    <row r="20" spans="1:7" ht="25.5" thickBot="1" x14ac:dyDescent="0.3">
      <c r="A20" s="468">
        <v>6</v>
      </c>
      <c r="B20" s="463" t="s">
        <v>171</v>
      </c>
      <c r="C20" s="464" t="s">
        <v>167</v>
      </c>
      <c r="D20" s="415">
        <v>32900</v>
      </c>
      <c r="E20" s="469">
        <v>86500</v>
      </c>
      <c r="F20" s="415"/>
      <c r="G20" s="465">
        <f t="shared" ref="G20:G27" si="1">SUM(D20:F20)</f>
        <v>119400</v>
      </c>
    </row>
    <row r="21" spans="1:7" x14ac:dyDescent="0.25">
      <c r="A21" s="255"/>
      <c r="B21" s="281"/>
      <c r="C21" s="264"/>
      <c r="D21" s="69"/>
      <c r="E21" s="71"/>
      <c r="F21" s="71"/>
      <c r="G21" s="473">
        <f t="shared" si="1"/>
        <v>0</v>
      </c>
    </row>
    <row r="22" spans="1:7" x14ac:dyDescent="0.25">
      <c r="A22" s="255"/>
      <c r="B22" s="282"/>
      <c r="C22" s="267"/>
      <c r="D22" s="69"/>
      <c r="E22" s="71"/>
      <c r="F22" s="71"/>
      <c r="G22" s="473">
        <f t="shared" si="1"/>
        <v>0</v>
      </c>
    </row>
    <row r="23" spans="1:7" x14ac:dyDescent="0.25">
      <c r="A23" s="255"/>
      <c r="B23" s="282"/>
      <c r="C23" s="267"/>
      <c r="D23" s="69"/>
      <c r="E23" s="71"/>
      <c r="F23" s="71"/>
      <c r="G23" s="473">
        <f t="shared" si="1"/>
        <v>0</v>
      </c>
    </row>
    <row r="24" spans="1:7" x14ac:dyDescent="0.25">
      <c r="A24" s="255"/>
      <c r="B24" s="282"/>
      <c r="C24" s="267"/>
      <c r="D24" s="265"/>
      <c r="E24" s="266"/>
      <c r="F24" s="266"/>
      <c r="G24" s="473">
        <f t="shared" si="1"/>
        <v>0</v>
      </c>
    </row>
    <row r="25" spans="1:7" x14ac:dyDescent="0.25">
      <c r="A25" s="255"/>
      <c r="B25" s="282"/>
      <c r="C25" s="267"/>
      <c r="D25" s="69"/>
      <c r="E25" s="71"/>
      <c r="F25" s="71"/>
      <c r="G25" s="473">
        <f t="shared" si="1"/>
        <v>0</v>
      </c>
    </row>
    <row r="26" spans="1:7" x14ac:dyDescent="0.25">
      <c r="A26" s="255"/>
      <c r="B26" s="282"/>
      <c r="C26" s="267"/>
      <c r="D26" s="265"/>
      <c r="E26" s="266"/>
      <c r="F26" s="266"/>
      <c r="G26" s="473">
        <f t="shared" si="1"/>
        <v>0</v>
      </c>
    </row>
    <row r="27" spans="1:7" x14ac:dyDescent="0.25">
      <c r="A27" s="109"/>
      <c r="B27" s="282"/>
      <c r="C27" s="70"/>
      <c r="D27" s="69"/>
      <c r="E27" s="71"/>
      <c r="F27" s="71"/>
      <c r="G27" s="473">
        <f t="shared" si="1"/>
        <v>0</v>
      </c>
    </row>
    <row r="28" spans="1:7" s="136" customFormat="1" ht="13.5" thickBot="1" x14ac:dyDescent="0.3">
      <c r="A28" s="466"/>
      <c r="B28" s="467"/>
      <c r="C28" s="467" t="s">
        <v>103</v>
      </c>
      <c r="D28" s="173">
        <f>ROUND(SUM(D21:D27),0)</f>
        <v>0</v>
      </c>
      <c r="E28" s="173">
        <f>ROUND(SUM(E21:E27),0)</f>
        <v>0</v>
      </c>
      <c r="F28" s="173">
        <f>ROUND(SUM(F21:F27),0)</f>
        <v>0</v>
      </c>
      <c r="G28" s="174">
        <f>ROUND(SUM(G21:G27),0)</f>
        <v>0</v>
      </c>
    </row>
    <row r="29" spans="1:7" s="170" customFormat="1" ht="7.5" customHeight="1" thickBot="1" x14ac:dyDescent="0.3">
      <c r="A29" s="167"/>
      <c r="B29" s="168"/>
      <c r="C29" s="168"/>
      <c r="D29" s="169"/>
      <c r="E29" s="169"/>
      <c r="F29" s="169"/>
      <c r="G29" s="169"/>
    </row>
    <row r="30" spans="1:7" ht="28.5" thickBot="1" x14ac:dyDescent="0.3">
      <c r="A30" s="443" t="s">
        <v>151</v>
      </c>
      <c r="B30" s="444" t="s">
        <v>82</v>
      </c>
      <c r="C30" s="299" t="s">
        <v>164</v>
      </c>
      <c r="D30" s="299" t="s">
        <v>53</v>
      </c>
      <c r="E30" s="299" t="s">
        <v>56</v>
      </c>
      <c r="F30" s="461" t="s">
        <v>54</v>
      </c>
      <c r="G30" s="462" t="s">
        <v>77</v>
      </c>
    </row>
    <row r="31" spans="1:7" x14ac:dyDescent="0.25">
      <c r="A31" s="111"/>
      <c r="B31" s="281"/>
      <c r="C31" s="68"/>
      <c r="D31" s="297"/>
      <c r="E31" s="297"/>
      <c r="F31" s="297"/>
      <c r="G31" s="471">
        <f>SUM(D31:F31)</f>
        <v>0</v>
      </c>
    </row>
    <row r="32" spans="1:7" x14ac:dyDescent="0.25">
      <c r="A32" s="111"/>
      <c r="B32" s="282"/>
      <c r="C32" s="68"/>
      <c r="D32" s="297"/>
      <c r="E32" s="297"/>
      <c r="F32" s="297"/>
      <c r="G32" s="472">
        <f>SUM(D32:F32)</f>
        <v>0</v>
      </c>
    </row>
    <row r="33" spans="1:7" x14ac:dyDescent="0.25">
      <c r="A33" s="111"/>
      <c r="B33" s="282"/>
      <c r="C33" s="68"/>
      <c r="D33" s="297"/>
      <c r="E33" s="297"/>
      <c r="F33" s="297"/>
      <c r="G33" s="473">
        <f>SUM(D33:F33)</f>
        <v>0</v>
      </c>
    </row>
    <row r="34" spans="1:7" x14ac:dyDescent="0.25">
      <c r="A34" s="109"/>
      <c r="B34" s="282"/>
      <c r="C34" s="70"/>
      <c r="D34" s="273"/>
      <c r="E34" s="273"/>
      <c r="F34" s="273"/>
      <c r="G34" s="473">
        <f>SUM(D34:F34)</f>
        <v>0</v>
      </c>
    </row>
    <row r="35" spans="1:7" s="136" customFormat="1" ht="13.5" thickBot="1" x14ac:dyDescent="0.3">
      <c r="A35" s="466"/>
      <c r="B35" s="467"/>
      <c r="C35" s="467" t="s">
        <v>103</v>
      </c>
      <c r="D35" s="173">
        <f>ROUND(SUM(D31:D34),0)</f>
        <v>0</v>
      </c>
      <c r="E35" s="173">
        <f>ROUND(SUM(E31:E34),0)</f>
        <v>0</v>
      </c>
      <c r="F35" s="173">
        <f>ROUND(SUM(F31:F34),0)</f>
        <v>0</v>
      </c>
      <c r="G35" s="174">
        <f>ROUND(SUM(D35:F35),0)</f>
        <v>0</v>
      </c>
    </row>
    <row r="36" spans="1:7" ht="9.75" customHeight="1" thickBot="1" x14ac:dyDescent="0.3">
      <c r="A36" s="157"/>
      <c r="B36" s="72"/>
      <c r="C36" s="72"/>
      <c r="D36" s="73"/>
      <c r="E36" s="74"/>
      <c r="F36" s="74"/>
      <c r="G36" s="75"/>
    </row>
    <row r="37" spans="1:7" s="136" customFormat="1" ht="15.75" customHeight="1" thickBot="1" x14ac:dyDescent="0.3">
      <c r="A37" s="470"/>
      <c r="B37" s="425" t="s">
        <v>83</v>
      </c>
      <c r="C37" s="425"/>
      <c r="D37" s="129">
        <f>ROUND(SUM(D28+D35+D17),0)</f>
        <v>0</v>
      </c>
      <c r="E37" s="129">
        <f>ROUND(SUM(E28+E35+E17),0)</f>
        <v>0</v>
      </c>
      <c r="F37" s="129">
        <f>ROUND(SUM(F28+F35+F17),0)</f>
        <v>0</v>
      </c>
      <c r="G37" s="175">
        <f>ROUND(SUM(G28+G35+G17),0)</f>
        <v>0</v>
      </c>
    </row>
    <row r="38" spans="1:7" ht="13.5" thickBot="1" x14ac:dyDescent="0.3">
      <c r="D38" s="73"/>
      <c r="E38" s="74"/>
      <c r="F38" s="74"/>
      <c r="G38" s="75"/>
    </row>
    <row r="39" spans="1:7" ht="11.25" customHeight="1" x14ac:dyDescent="0.25">
      <c r="A39" s="723" t="s">
        <v>140</v>
      </c>
      <c r="B39" s="705"/>
      <c r="C39" s="705"/>
      <c r="D39" s="705"/>
      <c r="E39" s="705"/>
      <c r="F39" s="705"/>
      <c r="G39" s="706"/>
    </row>
    <row r="40" spans="1:7" ht="11.25" customHeight="1" thickBot="1" x14ac:dyDescent="0.3">
      <c r="A40" s="707"/>
      <c r="B40" s="708"/>
      <c r="C40" s="708"/>
      <c r="D40" s="708"/>
      <c r="E40" s="708"/>
      <c r="F40" s="708"/>
      <c r="G40" s="709"/>
    </row>
  </sheetData>
  <sheetProtection sheet="1" formatCells="0" formatColumns="0" formatRows="0" insertRows="0" deleteRows="0"/>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9:G40"/>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K33"/>
  <sheetViews>
    <sheetView showGridLines="0" zoomScale="90" workbookViewId="0">
      <selection activeCell="C17" sqref="C17"/>
    </sheetView>
  </sheetViews>
  <sheetFormatPr defaultColWidth="9.1796875" defaultRowHeight="12.5" x14ac:dyDescent="0.25"/>
  <cols>
    <col min="1" max="1" width="8" style="3" customWidth="1"/>
    <col min="2" max="2" width="57.453125" style="3" customWidth="1"/>
    <col min="3" max="3" width="12.453125" style="143" customWidth="1"/>
    <col min="4" max="4" width="28.1796875" style="178" customWidth="1"/>
    <col min="5" max="5" width="50.81640625" style="144" customWidth="1"/>
    <col min="6" max="16384" width="9.1796875" style="3"/>
  </cols>
  <sheetData>
    <row r="1" spans="1:11" s="153" customFormat="1" ht="12.75" customHeight="1" x14ac:dyDescent="0.25">
      <c r="A1" s="711" t="s">
        <v>120</v>
      </c>
      <c r="B1" s="711"/>
      <c r="C1" s="176"/>
      <c r="D1" s="130"/>
      <c r="E1" s="134"/>
      <c r="F1" s="152"/>
      <c r="G1" s="152"/>
      <c r="H1" s="152"/>
    </row>
    <row r="2" spans="1:11" s="155" customFormat="1" ht="18.5" thickBot="1" x14ac:dyDescent="0.3">
      <c r="A2" s="724" t="s">
        <v>50</v>
      </c>
      <c r="B2" s="724"/>
      <c r="C2" s="724"/>
      <c r="D2" s="724"/>
      <c r="E2" s="724"/>
      <c r="F2" s="177"/>
      <c r="G2" s="177"/>
      <c r="H2" s="177"/>
      <c r="I2" s="154"/>
      <c r="J2" s="154"/>
      <c r="K2" s="154"/>
    </row>
    <row r="3" spans="1:11" ht="76.5" customHeight="1" thickBot="1" x14ac:dyDescent="0.3">
      <c r="A3" s="716" t="s">
        <v>189</v>
      </c>
      <c r="B3" s="717"/>
      <c r="C3" s="717"/>
      <c r="D3" s="717"/>
      <c r="E3" s="718"/>
    </row>
    <row r="4" spans="1:11" ht="11.25" customHeight="1" thickBot="1" x14ac:dyDescent="0.3">
      <c r="B4" s="139"/>
    </row>
    <row r="5" spans="1:11" ht="15.75" customHeight="1" thickBot="1" x14ac:dyDescent="0.35">
      <c r="A5" s="725" t="s">
        <v>176</v>
      </c>
      <c r="B5" s="726"/>
      <c r="C5" s="726"/>
      <c r="D5" s="726"/>
      <c r="E5" s="727"/>
    </row>
    <row r="6" spans="1:11" ht="13" thickBot="1" x14ac:dyDescent="0.3">
      <c r="B6" s="139"/>
    </row>
    <row r="7" spans="1:11" s="136" customFormat="1" ht="26.5" thickBot="1" x14ac:dyDescent="0.3">
      <c r="A7" s="474" t="s">
        <v>151</v>
      </c>
      <c r="B7" s="444" t="s">
        <v>97</v>
      </c>
      <c r="C7" s="446" t="s">
        <v>98</v>
      </c>
      <c r="D7" s="447" t="s">
        <v>63</v>
      </c>
      <c r="E7" s="300" t="s">
        <v>64</v>
      </c>
    </row>
    <row r="8" spans="1:11" s="136" customFormat="1" ht="14.5" thickBot="1" x14ac:dyDescent="0.3">
      <c r="A8" s="728" t="s">
        <v>53</v>
      </c>
      <c r="B8" s="729"/>
      <c r="C8" s="729"/>
      <c r="D8" s="729"/>
      <c r="E8" s="730"/>
    </row>
    <row r="9" spans="1:11" s="6" customFormat="1" ht="13" thickBot="1" x14ac:dyDescent="0.3">
      <c r="A9" s="146">
        <v>3</v>
      </c>
      <c r="B9" s="166" t="s">
        <v>142</v>
      </c>
      <c r="C9" s="148">
        <v>28000</v>
      </c>
      <c r="D9" s="179" t="s">
        <v>0</v>
      </c>
      <c r="E9" s="149" t="s">
        <v>1</v>
      </c>
    </row>
    <row r="10" spans="1:11" x14ac:dyDescent="0.25">
      <c r="A10" s="109"/>
      <c r="B10" s="268"/>
      <c r="C10" s="54"/>
      <c r="D10" s="269"/>
      <c r="E10" s="260"/>
    </row>
    <row r="11" spans="1:11" x14ac:dyDescent="0.25">
      <c r="A11" s="109"/>
      <c r="B11" s="104"/>
      <c r="C11" s="54"/>
      <c r="D11" s="77"/>
      <c r="E11" s="58"/>
    </row>
    <row r="12" spans="1:11" x14ac:dyDescent="0.25">
      <c r="A12" s="109"/>
      <c r="B12" s="104"/>
      <c r="C12" s="54"/>
      <c r="D12" s="77"/>
      <c r="E12" s="58"/>
    </row>
    <row r="13" spans="1:11" x14ac:dyDescent="0.25">
      <c r="A13" s="109"/>
      <c r="B13" s="104"/>
      <c r="C13" s="54"/>
      <c r="D13" s="77"/>
      <c r="E13" s="58"/>
    </row>
    <row r="14" spans="1:11" ht="13" thickBot="1" x14ac:dyDescent="0.3">
      <c r="A14" s="110"/>
      <c r="B14" s="106"/>
      <c r="C14" s="113"/>
      <c r="D14" s="114"/>
      <c r="E14" s="98"/>
    </row>
    <row r="15" spans="1:11" ht="13.5" thickBot="1" x14ac:dyDescent="0.3">
      <c r="A15" s="424"/>
      <c r="B15" s="425" t="s">
        <v>57</v>
      </c>
      <c r="C15" s="129">
        <f>SUM(C10:C14)</f>
        <v>0</v>
      </c>
      <c r="D15" s="475"/>
      <c r="E15" s="429"/>
    </row>
    <row r="16" spans="1:11" s="136" customFormat="1" ht="14.5" thickBot="1" x14ac:dyDescent="0.3">
      <c r="A16" s="719" t="s">
        <v>56</v>
      </c>
      <c r="B16" s="720"/>
      <c r="C16" s="720"/>
      <c r="D16" s="720"/>
      <c r="E16" s="721"/>
    </row>
    <row r="17" spans="1:5" x14ac:dyDescent="0.25">
      <c r="A17" s="111"/>
      <c r="B17" s="103"/>
      <c r="C17" s="54"/>
      <c r="D17" s="112"/>
      <c r="E17" s="55"/>
    </row>
    <row r="18" spans="1:5" x14ac:dyDescent="0.25">
      <c r="A18" s="109"/>
      <c r="B18" s="104"/>
      <c r="C18" s="60"/>
      <c r="D18" s="77"/>
      <c r="E18" s="58"/>
    </row>
    <row r="19" spans="1:5" x14ac:dyDescent="0.25">
      <c r="A19" s="109"/>
      <c r="B19" s="104"/>
      <c r="C19" s="60"/>
      <c r="D19" s="77"/>
      <c r="E19" s="58"/>
    </row>
    <row r="20" spans="1:5" x14ac:dyDescent="0.25">
      <c r="A20" s="109"/>
      <c r="B20" s="104"/>
      <c r="C20" s="60"/>
      <c r="D20" s="77"/>
      <c r="E20" s="58"/>
    </row>
    <row r="21" spans="1:5" ht="13" thickBot="1" x14ac:dyDescent="0.3">
      <c r="A21" s="110"/>
      <c r="B21" s="106"/>
      <c r="C21" s="101"/>
      <c r="D21" s="114"/>
      <c r="E21" s="98"/>
    </row>
    <row r="22" spans="1:5" ht="13.5" thickBot="1" x14ac:dyDescent="0.3">
      <c r="A22" s="424"/>
      <c r="B22" s="425" t="s">
        <v>58</v>
      </c>
      <c r="C22" s="151">
        <f>SUM(C17:C21)</f>
        <v>0</v>
      </c>
      <c r="D22" s="476"/>
      <c r="E22" s="429"/>
    </row>
    <row r="23" spans="1:5" s="136" customFormat="1" ht="14.5" thickBot="1" x14ac:dyDescent="0.3">
      <c r="A23" s="719" t="s">
        <v>54</v>
      </c>
      <c r="B23" s="720"/>
      <c r="C23" s="720"/>
      <c r="D23" s="720"/>
      <c r="E23" s="721"/>
    </row>
    <row r="24" spans="1:5" x14ac:dyDescent="0.25">
      <c r="A24" s="111"/>
      <c r="B24" s="103"/>
      <c r="C24" s="54"/>
      <c r="D24" s="112"/>
      <c r="E24" s="55"/>
    </row>
    <row r="25" spans="1:5" x14ac:dyDescent="0.25">
      <c r="A25" s="109"/>
      <c r="B25" s="104"/>
      <c r="C25" s="54"/>
      <c r="D25" s="77"/>
      <c r="E25" s="58"/>
    </row>
    <row r="26" spans="1:5" x14ac:dyDescent="0.25">
      <c r="A26" s="109"/>
      <c r="B26" s="104"/>
      <c r="C26" s="54"/>
      <c r="D26" s="77"/>
      <c r="E26" s="58"/>
    </row>
    <row r="27" spans="1:5" x14ac:dyDescent="0.25">
      <c r="A27" s="109"/>
      <c r="B27" s="104"/>
      <c r="C27" s="54"/>
      <c r="D27" s="77"/>
      <c r="E27" s="58"/>
    </row>
    <row r="28" spans="1:5" ht="13" thickBot="1" x14ac:dyDescent="0.3">
      <c r="A28" s="110"/>
      <c r="B28" s="106"/>
      <c r="C28" s="113"/>
      <c r="D28" s="114"/>
      <c r="E28" s="98"/>
    </row>
    <row r="29" spans="1:5" ht="13.5" thickBot="1" x14ac:dyDescent="0.3">
      <c r="A29" s="424"/>
      <c r="B29" s="425" t="s">
        <v>59</v>
      </c>
      <c r="C29" s="151">
        <f>SUM(C24:C28)</f>
        <v>0</v>
      </c>
      <c r="D29" s="475"/>
      <c r="E29" s="429"/>
    </row>
    <row r="30" spans="1:5" s="136" customFormat="1" ht="13.5" thickBot="1" x14ac:dyDescent="0.3">
      <c r="A30" s="470"/>
      <c r="B30" s="425" t="s">
        <v>94</v>
      </c>
      <c r="C30" s="129">
        <f>C15+C22+C29</f>
        <v>0</v>
      </c>
      <c r="D30" s="477"/>
      <c r="E30" s="434"/>
    </row>
    <row r="31" spans="1:5" ht="13" thickBot="1" x14ac:dyDescent="0.3"/>
    <row r="32" spans="1:5" ht="11.25" customHeight="1" x14ac:dyDescent="0.25">
      <c r="A32" s="704" t="s">
        <v>140</v>
      </c>
      <c r="B32" s="705"/>
      <c r="C32" s="705"/>
      <c r="D32" s="705"/>
      <c r="E32" s="706"/>
    </row>
    <row r="33" spans="1:5" ht="11.25" customHeight="1" thickBot="1" x14ac:dyDescent="0.3">
      <c r="A33" s="707"/>
      <c r="B33" s="708"/>
      <c r="C33" s="708"/>
      <c r="D33" s="708"/>
      <c r="E33" s="709"/>
    </row>
  </sheetData>
  <sheetProtection sheet="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4"/>
  <sheetViews>
    <sheetView showGridLines="0" zoomScale="90" workbookViewId="0">
      <selection activeCell="C5" sqref="C5"/>
    </sheetView>
  </sheetViews>
  <sheetFormatPr defaultColWidth="9.1796875" defaultRowHeight="12.5" x14ac:dyDescent="0.25"/>
  <cols>
    <col min="1" max="1" width="7.81640625" style="3" customWidth="1"/>
    <col min="2" max="2" width="42.1796875" style="3" customWidth="1"/>
    <col min="3" max="3" width="14.1796875" style="143" customWidth="1"/>
    <col min="4" max="4" width="36.1796875" style="180" customWidth="1"/>
    <col min="5" max="5" width="61.81640625" style="144" customWidth="1"/>
    <col min="6" max="16384" width="9.1796875" style="3"/>
  </cols>
  <sheetData>
    <row r="1" spans="1:8" s="307" customFormat="1" ht="12.75" customHeight="1" x14ac:dyDescent="0.25">
      <c r="A1" s="711" t="s">
        <v>120</v>
      </c>
      <c r="B1" s="711"/>
      <c r="C1" s="130"/>
      <c r="D1" s="304"/>
      <c r="E1" s="305"/>
    </row>
    <row r="2" spans="1:8" s="155" customFormat="1" ht="18.5" thickBot="1" x14ac:dyDescent="0.3">
      <c r="A2" s="731" t="s">
        <v>51</v>
      </c>
      <c r="B2" s="731"/>
      <c r="C2" s="731"/>
      <c r="D2" s="731"/>
      <c r="E2" s="731"/>
      <c r="F2" s="154"/>
      <c r="G2" s="154"/>
      <c r="H2" s="154"/>
    </row>
    <row r="3" spans="1:8" ht="81" customHeight="1" thickBot="1" x14ac:dyDescent="0.3">
      <c r="A3" s="732" t="s">
        <v>188</v>
      </c>
      <c r="B3" s="733"/>
      <c r="C3" s="733"/>
      <c r="D3" s="733"/>
      <c r="E3" s="734"/>
    </row>
    <row r="4" spans="1:8" ht="6.75" customHeight="1" thickBot="1" x14ac:dyDescent="0.3">
      <c r="B4" s="139"/>
    </row>
    <row r="5" spans="1:8" s="158" customFormat="1" ht="26.5" thickBot="1" x14ac:dyDescent="0.3">
      <c r="A5" s="443" t="s">
        <v>151</v>
      </c>
      <c r="B5" s="444" t="s">
        <v>152</v>
      </c>
      <c r="C5" s="446" t="s">
        <v>79</v>
      </c>
      <c r="D5" s="447" t="s">
        <v>63</v>
      </c>
      <c r="E5" s="300" t="s">
        <v>64</v>
      </c>
    </row>
    <row r="6" spans="1:8" s="136" customFormat="1" ht="14.5" thickBot="1" x14ac:dyDescent="0.3">
      <c r="A6" s="719" t="s">
        <v>53</v>
      </c>
      <c r="B6" s="720"/>
      <c r="C6" s="720"/>
      <c r="D6" s="720"/>
      <c r="E6" s="721"/>
    </row>
    <row r="7" spans="1:8" ht="13.5" customHeight="1" thickBot="1" x14ac:dyDescent="0.3">
      <c r="A7" s="478">
        <v>5</v>
      </c>
      <c r="B7" s="454" t="s">
        <v>153</v>
      </c>
      <c r="C7" s="457">
        <v>16000</v>
      </c>
      <c r="D7" s="479" t="s">
        <v>104</v>
      </c>
      <c r="E7" s="459" t="s">
        <v>105</v>
      </c>
    </row>
    <row r="8" spans="1:8" x14ac:dyDescent="0.25">
      <c r="A8" s="255"/>
      <c r="B8" s="268"/>
      <c r="C8" s="60"/>
      <c r="D8" s="269"/>
      <c r="E8" s="260"/>
    </row>
    <row r="9" spans="1:8" x14ac:dyDescent="0.25">
      <c r="A9" s="252"/>
      <c r="B9" s="270"/>
      <c r="C9" s="60"/>
      <c r="D9" s="269"/>
      <c r="E9" s="260"/>
    </row>
    <row r="10" spans="1:8" x14ac:dyDescent="0.25">
      <c r="A10" s="109"/>
      <c r="B10" s="104"/>
      <c r="C10" s="60"/>
      <c r="D10" s="288"/>
      <c r="E10" s="58"/>
    </row>
    <row r="11" spans="1:8" x14ac:dyDescent="0.25">
      <c r="A11" s="109"/>
      <c r="B11" s="104"/>
      <c r="C11" s="60"/>
      <c r="D11" s="79"/>
      <c r="E11" s="58"/>
    </row>
    <row r="12" spans="1:8" x14ac:dyDescent="0.25">
      <c r="A12" s="109"/>
      <c r="B12" s="104"/>
      <c r="C12" s="60"/>
      <c r="D12" s="79"/>
      <c r="E12" s="58"/>
    </row>
    <row r="13" spans="1:8" ht="13" thickBot="1" x14ac:dyDescent="0.3">
      <c r="A13" s="110"/>
      <c r="B13" s="106"/>
      <c r="C13" s="101"/>
      <c r="D13" s="115"/>
      <c r="E13" s="98"/>
    </row>
    <row r="14" spans="1:8" ht="13.5" thickBot="1" x14ac:dyDescent="0.3">
      <c r="A14" s="424"/>
      <c r="B14" s="425" t="s">
        <v>57</v>
      </c>
      <c r="C14" s="151">
        <f>ROUND(SUM(C8:C13),0)</f>
        <v>0</v>
      </c>
      <c r="D14" s="480"/>
      <c r="E14" s="429"/>
    </row>
    <row r="15" spans="1:8" s="136" customFormat="1" ht="14.5" thickBot="1" x14ac:dyDescent="0.3">
      <c r="A15" s="474"/>
      <c r="B15" s="720" t="s">
        <v>56</v>
      </c>
      <c r="C15" s="720"/>
      <c r="D15" s="720"/>
      <c r="E15" s="721"/>
    </row>
    <row r="16" spans="1:8" x14ac:dyDescent="0.25">
      <c r="A16" s="252"/>
      <c r="B16" s="270"/>
      <c r="C16" s="60"/>
      <c r="D16" s="269"/>
      <c r="E16" s="55"/>
    </row>
    <row r="17" spans="1:5" x14ac:dyDescent="0.25">
      <c r="A17" s="109"/>
      <c r="B17" s="104"/>
      <c r="C17" s="60"/>
      <c r="D17" s="79"/>
      <c r="E17" s="58"/>
    </row>
    <row r="18" spans="1:5" x14ac:dyDescent="0.25">
      <c r="A18" s="109"/>
      <c r="B18" s="104"/>
      <c r="C18" s="60"/>
      <c r="D18" s="79"/>
      <c r="E18" s="58"/>
    </row>
    <row r="19" spans="1:5" x14ac:dyDescent="0.25">
      <c r="A19" s="109"/>
      <c r="B19" s="104"/>
      <c r="C19" s="60"/>
      <c r="D19" s="79"/>
      <c r="E19" s="58"/>
    </row>
    <row r="20" spans="1:5" x14ac:dyDescent="0.25">
      <c r="A20" s="109"/>
      <c r="B20" s="104"/>
      <c r="C20" s="60"/>
      <c r="D20" s="79"/>
      <c r="E20" s="58"/>
    </row>
    <row r="21" spans="1:5" ht="13" thickBot="1" x14ac:dyDescent="0.3">
      <c r="A21" s="110"/>
      <c r="B21" s="106"/>
      <c r="C21" s="101"/>
      <c r="D21" s="115"/>
      <c r="E21" s="98"/>
    </row>
    <row r="22" spans="1:5" ht="13.5" thickBot="1" x14ac:dyDescent="0.3">
      <c r="A22" s="424"/>
      <c r="B22" s="425" t="s">
        <v>58</v>
      </c>
      <c r="C22" s="151">
        <f>ROUND(SUM(C16:C21),0)</f>
        <v>0</v>
      </c>
      <c r="D22" s="480"/>
      <c r="E22" s="429"/>
    </row>
    <row r="23" spans="1:5" s="136" customFormat="1" ht="14.5" thickBot="1" x14ac:dyDescent="0.3">
      <c r="A23" s="474"/>
      <c r="B23" s="720" t="s">
        <v>54</v>
      </c>
      <c r="C23" s="720"/>
      <c r="D23" s="720"/>
      <c r="E23" s="721"/>
    </row>
    <row r="24" spans="1:5" ht="13" x14ac:dyDescent="0.25">
      <c r="A24" s="111"/>
      <c r="B24" s="116"/>
      <c r="C24" s="60"/>
      <c r="D24" s="78"/>
      <c r="E24" s="55"/>
    </row>
    <row r="25" spans="1:5" x14ac:dyDescent="0.25">
      <c r="A25" s="109"/>
      <c r="B25" s="103"/>
      <c r="C25" s="60"/>
      <c r="D25" s="78"/>
      <c r="E25" s="55"/>
    </row>
    <row r="26" spans="1:5" x14ac:dyDescent="0.25">
      <c r="A26" s="109"/>
      <c r="B26" s="104"/>
      <c r="C26" s="60"/>
      <c r="D26" s="79"/>
      <c r="E26" s="58"/>
    </row>
    <row r="27" spans="1:5" x14ac:dyDescent="0.25">
      <c r="A27" s="109"/>
      <c r="B27" s="104"/>
      <c r="C27" s="60"/>
      <c r="D27" s="79"/>
      <c r="E27" s="58"/>
    </row>
    <row r="28" spans="1:5" x14ac:dyDescent="0.25">
      <c r="A28" s="109"/>
      <c r="B28" s="104"/>
      <c r="C28" s="60"/>
      <c r="D28" s="79"/>
      <c r="E28" s="58"/>
    </row>
    <row r="29" spans="1:5" ht="13" thickBot="1" x14ac:dyDescent="0.3">
      <c r="A29" s="110"/>
      <c r="B29" s="106"/>
      <c r="C29" s="101"/>
      <c r="D29" s="115"/>
      <c r="E29" s="98"/>
    </row>
    <row r="30" spans="1:5" ht="13.5" thickBot="1" x14ac:dyDescent="0.3">
      <c r="A30" s="424"/>
      <c r="B30" s="425" t="s">
        <v>59</v>
      </c>
      <c r="C30" s="151">
        <f>ROUND(SUM(C24:C29),0)</f>
        <v>0</v>
      </c>
      <c r="D30" s="480"/>
      <c r="E30" s="429"/>
    </row>
    <row r="31" spans="1:5" s="136" customFormat="1" ht="13.5" thickBot="1" x14ac:dyDescent="0.3">
      <c r="A31" s="470"/>
      <c r="B31" s="425" t="s">
        <v>94</v>
      </c>
      <c r="C31" s="181">
        <f>ROUND(SUM(C30+C22+C14),0)</f>
        <v>0</v>
      </c>
      <c r="D31" s="481"/>
      <c r="E31" s="434"/>
    </row>
    <row r="32" spans="1:5" ht="13" thickBot="1" x14ac:dyDescent="0.3"/>
    <row r="33" spans="1:5" ht="11.25" customHeight="1" x14ac:dyDescent="0.25">
      <c r="A33" s="704" t="s">
        <v>140</v>
      </c>
      <c r="B33" s="705"/>
      <c r="C33" s="705"/>
      <c r="D33" s="705"/>
      <c r="E33" s="706"/>
    </row>
    <row r="34" spans="1:5" ht="11.25" customHeight="1" thickBot="1" x14ac:dyDescent="0.3">
      <c r="A34" s="707"/>
      <c r="B34" s="708"/>
      <c r="C34" s="708"/>
      <c r="D34" s="708"/>
      <c r="E34" s="709"/>
    </row>
  </sheetData>
  <sheetProtection sheet="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2.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customXml/itemProps3.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minus FFRDC</vt:lpstr>
      <vt:lpstr>SF-424A Cost Categories</vt:lpstr>
      <vt:lpstr>Alternate Budget Views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Aristegui, Brett C. </cp:lastModifiedBy>
  <cp:lastPrinted>2017-02-23T22:28:26Z</cp:lastPrinted>
  <dcterms:created xsi:type="dcterms:W3CDTF">2006-10-30T17:25:35Z</dcterms:created>
  <dcterms:modified xsi:type="dcterms:W3CDTF">2021-04-07T17:17:21Z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